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51" documentId="120_S{2AC9BD13-BADA-5192-A53E-5A8FF88502F6}" xr6:coauthVersionLast="47" xr6:coauthVersionMax="47" xr10:uidLastSave="{47E0C4B5-F952-4CD3-BB04-AA90600E56B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<sst xmlns="http://schemas.openxmlformats.org/spreadsheetml/2006/main" count="180296" uniqueCount="39133">
  <si>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</si>
  <si>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</si>
  <si>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</si>
  <si>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</si>
  <si>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</si>
  <si>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</si>
  <si>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</si>
  <si>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</si>
  <si>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</si>
  <si>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</si>
  <si>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</si>
  <si>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</si>
  <si>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</si>
  <si>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</si>
  <si>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</si>
  <si>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</si>
  <si>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</si>
  <si>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</si>
  <si>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</si>
  <si>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</si>
  <si>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</si>
  <si>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</si>
  <si>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</si>
  <si>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</si>
  <si>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</si>
  <si>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</si>
  <si>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</si>
  <si>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</si>
  <si>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</si>
  <si>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</si>
  <si>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</si>
  <si>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</si>
  <si>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</si>
  <si>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</si>
  <si>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</si>
  <si>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</si>
  <si>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</si>
  <si>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</si>
  <si>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</si>
  <si>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</si>
  <si>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</si>
  <si>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</si>
  <si>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</si>
  <si>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</si>
  <si>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</si>
  <si>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</si>
  <si>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</si>
  <si>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</si>
  <si>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</si>
  <si>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</si>
  <si>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</si>
  <si>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</si>
  <si>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</si>
  <si>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</si>
  <si>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</si>
  <si>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</si>
  <si>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</si>
  <si>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</si>
  <si>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</si>
  <si>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</si>
  <si>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</si>
  <si>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</si>
  <si>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</si>
  <si>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</si>
  <si>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</si>
  <si>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</si>
  <si>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</si>
  <si>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</si>
  <si>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</si>
  <si>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</si>
  <si>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</si>
  <si>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</si>
  <si>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</si>
  <si>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</si>
  <si>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</si>
  <si>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</si>
  <si>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</si>
  <si>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</si>
  <si>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</si>
  <si>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</si>
  <si>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</si>
  <si>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</si>
  <si>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</si>
  <si>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</si>
  <si>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</si>
  <si>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</si>
  <si>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</si>
  <si>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</si>
  <si>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</si>
  <si>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</si>
  <si>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</si>
  <si>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</si>
  <si>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</si>
  <si>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</si>
  <si>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</si>
  <si>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</si>
  <si>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</si>
  <si>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</si>
  <si>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</si>
  <si>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</si>
  <si>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</si>
  <si>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</si>
  <si>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</si>
  <si>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</si>
  <si>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</si>
  <si>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</si>
  <si>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</si>
  <si>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</si>
  <si>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</si>
  <si>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</si>
  <si>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</si>
  <si>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</si>
  <si>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</si>
  <si>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</si>
  <si>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</si>
  <si>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</si>
  <si>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</si>
  <si>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</si>
  <si>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</si>
  <si>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</si>
  <si>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</si>
  <si>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</si>
  <si>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</si>
  <si>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</si>
  <si>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</si>
  <si>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</si>
  <si>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</si>
  <si>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</si>
  <si>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</si>
  <si>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</si>
  <si>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</si>
  <si>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</si>
  <si>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</si>
  <si>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</si>
  <si>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</si>
  <si>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</si>
  <si>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</si>
  <si>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</si>
  <si>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</si>
  <si>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</si>
  <si>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</si>
  <si>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</si>
  <si>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</si>
  <si>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</si>
  <si>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</si>
  <si>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</si>
  <si>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</si>
  <si>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</si>
  <si>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</si>
  <si>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</si>
  <si>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</si>
  <si>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</si>
  <si>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</si>
  <si>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</si>
  <si>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</si>
  <si>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</si>
  <si>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</si>
  <si>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</si>
  <si>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</si>
  <si>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</si>
  <si>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</si>
  <si>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</si>
  <si>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</si>
  <si>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</si>
  <si>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</si>
  <si>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</si>
  <si>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</si>
  <si>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</si>
  <si>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</si>
  <si>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</si>
  <si>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</si>
  <si>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</si>
  <si>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</si>
  <si>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</si>
  <si>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</si>
  <si>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</si>
  <si>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</si>
  <si>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</si>
  <si>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</si>
  <si>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</si>
  <si>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</si>
  <si>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</si>
  <si>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</si>
  <si>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</si>
  <si>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</si>
  <si>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</si>
  <si>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</si>
  <si>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</si>
  <si>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</si>
  <si>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</si>
  <si>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</si>
  <si>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</si>
  <si>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</si>
  <si>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</si>
  <si>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</si>
  <si>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</si>
  <si>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</si>
  <si>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</si>
  <si>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</si>
  <si>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</si>
  <si>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</si>
  <si>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</si>
  <si>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</si>
  <si>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</si>
  <si>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</si>
  <si>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</si>
  <si>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</si>
  <si>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</si>
  <si>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</si>
  <si>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</si>
  <si>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</si>
  <si>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</si>
  <si>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</si>
  <si>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</si>
  <si>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</si>
  <si>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</si>
  <si>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</si>
  <si>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</si>
  <si>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</si>
  <si>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</si>
  <si>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</si>
  <si>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</si>
  <si>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</si>
  <si>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</si>
  <si>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</si>
  <si>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</si>
  <si>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</si>
  <si>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</si>
  <si>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</si>
  <si>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</si>
  <si>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</si>
  <si>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</si>
  <si>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</si>
  <si>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</si>
  <si>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</si>
  <si>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</si>
  <si>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</si>
  <si>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</si>
  <si>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</si>
  <si>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</si>
  <si>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</si>
  <si>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</si>
  <si>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</si>
  <si>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</si>
  <si>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</si>
  <si>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</si>
  <si>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</si>
  <si>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</si>
  <si>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</si>
  <si>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</si>
  <si>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</si>
  <si>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</si>
  <si>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</si>
  <si>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</si>
  <si>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</si>
  <si>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</si>
  <si>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</si>
  <si>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</si>
  <si>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</si>
  <si>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</si>
  <si>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</si>
  <si>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</si>
  <si>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</si>
  <si>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</si>
  <si>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</si>
  <si>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</si>
  <si>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</si>
  <si>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</si>
  <si>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</si>
  <si>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</si>
  <si>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</si>
  <si>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</si>
  <si>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</si>
  <si>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</si>
  <si>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</si>
  <si>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</si>
  <si>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</si>
  <si>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</si>
  <si>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</si>
  <si>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</si>
  <si>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</si>
  <si>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</si>
  <si>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</si>
  <si>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</si>
  <si>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</si>
  <si>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</si>
  <si>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</si>
  <si>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</si>
  <si>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</si>
  <si>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</si>
  <si>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</si>
  <si>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</si>
  <si>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</si>
  <si>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</si>
  <si>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</si>
  <si>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</si>
  <si>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</si>
  <si>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</si>
  <si>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</si>
  <si>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</si>
  <si>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</si>
  <si>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</si>
  <si>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</si>
  <si>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</si>
  <si>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</si>
  <si>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</si>
  <si>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</si>
  <si>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</si>
  <si>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</si>
  <si>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</si>
  <si>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</si>
  <si>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</si>
  <si>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</si>
  <si>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</si>
  <si>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</si>
  <si>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</si>
  <si>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</si>
  <si>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</si>
  <si>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</si>
  <si>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</si>
  <si>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</si>
  <si>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</si>
  <si>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</si>
  <si>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</si>
  <si>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</si>
  <si>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</si>
  <si>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</si>
  <si>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</si>
  <si>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</si>
  <si>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</si>
  <si>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</si>
  <si>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</si>
  <si>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</si>
  <si>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</si>
  <si>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</si>
  <si>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</si>
  <si>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</si>
  <si>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</si>
  <si>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</si>
  <si>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</si>
  <si>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</si>
  <si>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</si>
  <si>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</si>
  <si>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</si>
  <si>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</si>
  <si>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</si>
  <si>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</si>
  <si>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</si>
  <si>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</si>
  <si>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</si>
  <si>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</si>
  <si>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</si>
  <si>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</si>
  <si>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</si>
  <si>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</si>
  <si>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</si>
  <si>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</si>
  <si>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</si>
  <si>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</si>
  <si>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</si>
  <si>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</si>
  <si>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</si>
  <si>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</si>
  <si>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</si>
  <si>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</si>
  <si>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</si>
  <si>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</si>
  <si>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</si>
  <si>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</si>
  <si>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</si>
  <si>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</si>
  <si>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</si>
  <si>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</si>
  <si>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</si>
  <si>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</si>
  <si>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</si>
  <si>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</si>
  <si>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</si>
  <si>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</si>
  <si>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</si>
  <si>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</si>
  <si>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</si>
  <si>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</si>
  <si>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</si>
  <si>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</si>
  <si>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</si>
  <si>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</si>
  <si>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</si>
  <si>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</si>
  <si>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</si>
  <si>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</si>
  <si>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</si>
  <si>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</si>
  <si>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</si>
  <si>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</si>
  <si>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</si>
  <si>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</si>
  <si>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</si>
  <si>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</si>
  <si>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</si>
  <si>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</si>
  <si>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</si>
  <si>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</si>
  <si>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</si>
  <si>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</si>
  <si>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</si>
  <si>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</si>
  <si>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</si>
  <si>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</si>
  <si>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</si>
  <si>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</si>
  <si>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</si>
  <si>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</si>
  <si>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</si>
  <si>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</si>
  <si>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</si>
  <si>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</si>
  <si>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</si>
  <si>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</si>
  <si>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</si>
  <si>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</si>
  <si>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</si>
  <si>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</si>
  <si>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</si>
  <si>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</si>
  <si>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</si>
  <si>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</si>
  <si>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</si>
  <si>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</si>
  <si>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</si>
  <si>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</si>
  <si>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</si>
  <si>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</si>
  <si>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</si>
  <si>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</si>
  <si>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</si>
  <si>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</si>
  <si>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</si>
  <si>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</si>
  <si>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</si>
  <si>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</si>
  <si>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</si>
  <si>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</si>
  <si>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</si>
  <si>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</si>
  <si>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</si>
  <si>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</si>
  <si>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</si>
  <si>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</si>
  <si>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</si>
  <si>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</si>
  <si>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</si>
  <si>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</si>
  <si>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</si>
  <si>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</si>
  <si>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</si>
  <si>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</si>
  <si>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</si>
  <si>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</si>
  <si>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</si>
  <si>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</si>
  <si>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</si>
  <si>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</si>
  <si>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</si>
  <si>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</si>
  <si>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</si>
  <si>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</si>
  <si>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</si>
  <si>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</si>
  <si>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</si>
  <si>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</si>
  <si>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</si>
  <si>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</si>
  <si>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</si>
  <si>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</si>
  <si>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</si>
  <si>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</si>
  <si>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</si>
  <si>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</si>
  <si>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</si>
  <si>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</si>
  <si>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</si>
  <si>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</si>
  <si>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</si>
  <si>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</si>
  <si>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</si>
  <si>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</si>
  <si>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</si>
  <si>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</si>
  <si>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</si>
  <si>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</si>
  <si>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</si>
  <si>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</si>
  <si>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</si>
  <si>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</si>
  <si>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</si>
  <si>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</si>
  <si>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</si>
  <si>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</si>
  <si>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</si>
  <si>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</si>
  <si>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</si>
  <si>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</si>
  <si>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</si>
  <si>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</si>
  <si>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</si>
  <si>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</si>
  <si>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</si>
  <si>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</si>
  <si>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</si>
  <si>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</si>
  <si>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</si>
  <si>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</si>
  <si>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</si>
  <si>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</si>
  <si>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</si>
  <si>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</si>
  <si>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</si>
  <si>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</si>
  <si>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</si>
  <si>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</si>
  <si>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</si>
  <si>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</si>
  <si>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</si>
  <si>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</si>
  <si>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</si>
  <si>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</si>
  <si>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</si>
  <si>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</si>
  <si>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</si>
  <si>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</si>
  <si>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</si>
  <si>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</si>
  <si>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</si>
  <si>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</si>
  <si>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</si>
  <si>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</si>
  <si>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</si>
  <si>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</si>
  <si>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</si>
  <si>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</si>
  <si>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</si>
  <si>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</si>
  <si>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</si>
  <si>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</si>
  <si>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</si>
  <si>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</si>
  <si>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</si>
  <si>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</si>
  <si>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</si>
  <si>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</si>
  <si>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</si>
  <si>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</si>
  <si>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</si>
  <si>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</si>
  <si>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</si>
  <si>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</si>
  <si>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</si>
  <si>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</si>
  <si>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</si>
  <si>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</si>
  <si>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</si>
  <si>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</si>
  <si>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</si>
  <si>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</si>
  <si>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</si>
  <si>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</si>
  <si>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</si>
  <si>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</si>
  <si>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</si>
  <si>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</si>
  <si>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</si>
  <si>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</si>
  <si>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</si>
  <si>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</si>
  <si>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</si>
  <si>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</si>
  <si>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</si>
  <si>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</si>
  <si>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</si>
  <si>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</si>
  <si>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</si>
  <si>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</si>
  <si>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</si>
  <si>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</si>
  <si>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</si>
  <si>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</si>
  <si>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</si>
  <si>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</si>
  <si>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</si>
  <si>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</si>
  <si>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</si>
  <si>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</si>
  <si>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</si>
  <si>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</si>
  <si>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</si>
  <si>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</si>
  <si>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</si>
  <si>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</si>
  <si>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</si>
  <si>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</si>
  <si>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</si>
  <si>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</si>
  <si>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</si>
  <si>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</si>
  <si>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</si>
  <si>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</si>
  <si>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</si>
  <si>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</si>
  <si>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</si>
  <si>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</si>
  <si>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</si>
  <si>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</si>
  <si>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</si>
  <si>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</si>
  <si>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</si>
  <si>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</si>
  <si>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</si>
  <si>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</si>
  <si>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</si>
  <si>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</si>
  <si>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</si>
  <si>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</si>
  <si>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</si>
  <si>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</si>
  <si>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</si>
  <si>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</si>
  <si>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</si>
  <si>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</si>
  <si>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</si>
  <si>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</si>
  <si>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</si>
  <si>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</si>
  <si>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</si>
  <si>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</si>
  <si>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</si>
  <si>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</si>
  <si>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</si>
  <si>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</si>
  <si>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</si>
  <si>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</si>
  <si>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</si>
  <si>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</si>
  <si>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</si>
  <si>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</si>
  <si>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</si>
  <si>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</si>
  <si>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</si>
  <si>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</si>
  <si>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</si>
  <si>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</si>
  <si>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</si>
  <si>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</si>
  <si>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</si>
  <si>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</si>
  <si>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</si>
  <si>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</si>
  <si>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</si>
  <si>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</si>
  <si>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</si>
  <si>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</si>
  <si>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</si>
  <si>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</si>
  <si>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</si>
  <si>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</si>
  <si>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</si>
  <si>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</si>
  <si>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</si>
  <si>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</si>
  <si>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</si>
  <si>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</si>
  <si>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</si>
  <si>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</si>
  <si>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</si>
  <si>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</si>
  <si>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</si>
  <si>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</si>
  <si>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</si>
  <si>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</si>
  <si>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</si>
  <si>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</si>
  <si>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</si>
  <si>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</si>
  <si>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</si>
  <si>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</si>
  <si>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</si>
  <si>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</si>
  <si>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</si>
  <si>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</si>
  <si>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</si>
  <si>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</si>
  <si>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</si>
  <si>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</si>
  <si>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</si>
  <si>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</si>
  <si>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</si>
  <si>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</si>
  <si>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</si>
  <si>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</si>
  <si>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</si>
  <si>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</si>
  <si>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</si>
  <si>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</si>
  <si>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</si>
  <si>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</si>
  <si>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</si>
  <si>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</si>
  <si>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</si>
  <si>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</si>
  <si>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</si>
  <si>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</si>
  <si>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</si>
  <si>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</si>
  <si>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</si>
  <si>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</si>
  <si>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</si>
  <si>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</si>
  <si>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</si>
  <si>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</si>
  <si>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</si>
  <si>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</si>
  <si>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</si>
  <si>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</si>
  <si>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</si>
  <si>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</si>
  <si>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</si>
  <si>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</si>
  <si>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</si>
  <si>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</si>
  <si>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</si>
  <si>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</si>
  <si>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</si>
  <si>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</si>
  <si>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</si>
  <si>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</si>
  <si>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</si>
  <si>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</si>
  <si>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</si>
  <si>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</si>
  <si>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</si>
  <si>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</si>
  <si>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</si>
  <si>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</si>
  <si>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</si>
  <si>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</si>
  <si>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</si>
  <si>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</si>
  <si>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</si>
  <si>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</si>
  <si>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</si>
  <si>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</si>
  <si>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</si>
  <si>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</si>
  <si>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</si>
  <si>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</si>
  <si>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</si>
  <si>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</si>
  <si>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</si>
  <si>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</si>
  <si>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</si>
  <si>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</si>
  <si>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</si>
  <si>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</si>
  <si>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</si>
  <si>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</si>
  <si>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</si>
  <si>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</si>
  <si>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</si>
  <si>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</si>
  <si>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</si>
  <si>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</si>
  <si>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</si>
  <si>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</si>
  <si>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</si>
  <si>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</si>
  <si>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</si>
  <si>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</si>
  <si>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</si>
  <si>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</si>
  <si>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</si>
  <si>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</si>
  <si>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</si>
  <si>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</si>
  <si>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</si>
  <si>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</si>
  <si>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</si>
  <si>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</si>
  <si>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</si>
  <si>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</si>
  <si>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</si>
  <si>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</si>
  <si>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</si>
  <si>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</si>
  <si>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</si>
  <si>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</si>
  <si>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</si>
  <si>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</si>
  <si>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</si>
  <si>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</si>
  <si>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</si>
  <si>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</si>
  <si>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</si>
  <si>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</si>
  <si>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</si>
  <si>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</si>
  <si>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</si>
  <si>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</si>
  <si>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</si>
  <si>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</si>
  <si>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</si>
  <si>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</si>
  <si>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</si>
  <si>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</si>
  <si>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</si>
  <si>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</si>
  <si>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</si>
  <si>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</si>
  <si>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</si>
  <si>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</si>
  <si>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</si>
  <si>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</si>
  <si>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</si>
  <si>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</si>
  <si>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</si>
  <si>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</si>
  <si>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</si>
  <si>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</si>
  <si>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</si>
  <si>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</si>
  <si>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</si>
  <si>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</si>
  <si>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</si>
  <si>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</si>
  <si>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</si>
  <si>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</si>
  <si>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</si>
  <si>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</si>
  <si>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</si>
  <si>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</si>
  <si>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</si>
  <si>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</si>
  <si>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</si>
  <si>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</si>
  <si>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</si>
  <si>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</si>
  <si>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</si>
  <si>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</si>
  <si>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</si>
  <si>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</si>
  <si>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</si>
  <si>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</si>
  <si>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</si>
  <si>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</si>
  <si>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</si>
  <si>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</si>
  <si>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</si>
  <si>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</si>
  <si>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</si>
  <si>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</si>
  <si>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</si>
  <si>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</si>
  <si>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</si>
  <si>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</si>
  <si>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</si>
  <si>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</si>
  <si>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</si>
  <si>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</si>
  <si>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</si>
  <si>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</si>
  <si>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</si>
  <si>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</si>
  <si>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</si>
  <si>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</si>
  <si>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</si>
  <si>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</si>
  <si>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</si>
  <si>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</si>
  <si>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</si>
  <si>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</si>
  <si>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</si>
  <si>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</si>
  <si>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</si>
  <si>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</si>
  <si>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</si>
  <si>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</si>
  <si>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</si>
  <si>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</si>
  <si>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</si>
  <si>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</si>
  <si>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</si>
  <si>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</si>
  <si>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</si>
  <si>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</si>
  <si>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</si>
  <si>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</si>
  <si>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</si>
  <si>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</si>
  <si>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</si>
  <si>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</si>
  <si>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</si>
  <si>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</si>
  <si>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</si>
  <si>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</si>
  <si>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</si>
  <si>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</si>
  <si>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</si>
  <si>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</si>
  <si>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</si>
  <si>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</si>
  <si>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</si>
  <si>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</si>
  <si>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</si>
  <si>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</si>
  <si>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</si>
  <si>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</si>
  <si>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</si>
  <si>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</si>
  <si>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</si>
  <si>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</si>
  <si>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</si>
  <si>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</si>
  <si>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</si>
  <si>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</si>
  <si>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</si>
  <si>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</si>
  <si>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</si>
  <si>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</si>
  <si>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</si>
  <si>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</si>
  <si>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</si>
  <si>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</si>
  <si>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</si>
  <si>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</si>
  <si>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</si>
  <si>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</si>
  <si>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</si>
  <si>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</si>
  <si>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</si>
  <si>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</si>
  <si>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</si>
  <si>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</si>
  <si>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</si>
  <si>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</si>
  <si>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</si>
  <si>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</si>
  <si>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</si>
  <si>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</si>
  <si>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</si>
  <si>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</si>
  <si>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</si>
  <si>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</si>
  <si>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</si>
  <si>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</si>
  <si>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</si>
  <si>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</si>
  <si>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</si>
  <si>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</si>
  <si>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</si>
  <si>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</si>
  <si>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</si>
  <si>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</si>
  <si>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</si>
  <si>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</si>
  <si>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</si>
  <si>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</si>
  <si>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</si>
  <si>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</si>
  <si>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</si>
  <si>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</si>
  <si>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</si>
  <si>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</si>
  <si>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</si>
  <si>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</si>
  <si>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</si>
  <si>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</si>
  <si>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</si>
  <si>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</si>
  <si>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</si>
  <si>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</si>
  <si>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</si>
  <si>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</si>
  <si>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</si>
  <si>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</si>
  <si>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</si>
  <si>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</si>
  <si>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</si>
  <si>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</si>
  <si>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</si>
  <si>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</si>
  <si>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</si>
  <si>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</si>
  <si>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</si>
  <si>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</si>
  <si>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</si>
  <si>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</si>
  <si>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</si>
  <si>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</si>
  <si>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</si>
  <si>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</si>
  <si>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</si>
  <si>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</si>
  <si>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</si>
  <si>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</si>
  <si>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</si>
  <si>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</si>
  <si>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</si>
  <si>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</si>
  <si>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</si>
  <si>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</si>
  <si>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</si>
  <si>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</si>
  <si>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</si>
  <si>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</si>
  <si>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</si>
  <si>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</si>
  <si>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</si>
  <si>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</si>
  <si>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</si>
  <si>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</si>
  <si>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</si>
  <si>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</si>
  <si>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</si>
  <si>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</si>
  <si>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</si>
  <si>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</si>
  <si>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</si>
  <si>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</si>
  <si>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</si>
  <si>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</si>
  <si>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</si>
  <si>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</si>
  <si>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</si>
  <si>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</si>
  <si>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</si>
  <si>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</si>
  <si>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</si>
  <si>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</si>
  <si>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</si>
  <si>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</si>
  <si>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</si>
  <si>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</si>
  <si>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</si>
  <si>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</si>
  <si>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</si>
  <si>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</si>
  <si>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</si>
  <si>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</si>
  <si>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</si>
  <si>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</si>
  <si>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</si>
  <si>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</si>
  <si>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</si>
  <si>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</si>
  <si>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</si>
  <si>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</si>
  <si>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</si>
  <si>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</si>
  <si>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</si>
  <si>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</si>
  <si>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</si>
  <si>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</si>
  <si>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</si>
  <si>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</si>
  <si>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</si>
  <si>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</si>
  <si>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</si>
  <si>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</si>
  <si>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</si>
  <si>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</si>
  <si>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</si>
  <si>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</si>
  <si>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</si>
  <si>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</si>
  <si>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</si>
  <si>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</si>
  <si>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</si>
  <si>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</si>
  <si>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</si>
  <si>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</si>
  <si>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</si>
  <si>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</si>
  <si>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</si>
  <si>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</si>
  <si>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</si>
  <si>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</si>
  <si>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</si>
  <si>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</si>
  <si>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</si>
  <si>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</si>
  <si>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</si>
  <si>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</si>
  <si>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</si>
  <si>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</si>
  <si>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</si>
  <si>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</si>
  <si>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</si>
  <si>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</si>
  <si>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</si>
  <si>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</si>
  <si>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</si>
  <si>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</si>
  <si>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</si>
  <si>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</si>
  <si>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</si>
  <si>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</si>
  <si>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</si>
  <si>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</si>
  <si>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</si>
  <si>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</si>
  <si>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</si>
  <si>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</si>
  <si>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</si>
  <si>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</si>
  <si>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</si>
  <si>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</si>
  <si>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</si>
  <si>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</si>
  <si>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</si>
  <si>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</si>
  <si>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</si>
  <si>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</si>
  <si>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</si>
  <si>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</si>
  <si>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</si>
  <si>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</si>
  <si>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</si>
  <si>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</si>
  <si>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</si>
  <si>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</si>
  <si>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</si>
  <si>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</si>
  <si>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</si>
  <si>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</si>
  <si>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</si>
  <si>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</si>
  <si>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</si>
  <si>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</si>
  <si>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</si>
  <si>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</si>
  <si>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</si>
  <si>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</si>
  <si>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</si>
  <si>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</si>
  <si>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</si>
  <si>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</si>
  <si>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</si>
  <si>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</si>
  <si>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</si>
  <si>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</si>
  <si>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</si>
  <si>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</si>
  <si>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</si>
  <si>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</si>
  <si>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</si>
  <si>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</si>
  <si>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</si>
  <si>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</si>
  <si>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</si>
  <si>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</si>
  <si>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</si>
  <si>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</si>
  <si>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</si>
  <si>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</si>
  <si>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</si>
  <si>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</si>
  <si>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</si>
  <si>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</si>
  <si>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</si>
  <si>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</si>
  <si>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</si>
  <si>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</si>
  <si>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</si>
  <si>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</si>
  <si>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</si>
  <si>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</si>
  <si>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</si>
  <si>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</si>
  <si>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</si>
  <si>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</si>
  <si>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</si>
  <si>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</si>
  <si>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</si>
  <si>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</si>
  <si>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</si>
  <si>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</si>
  <si>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</si>
  <si>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</si>
  <si>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</si>
  <si>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</si>
  <si>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</si>
  <si>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</si>
  <si>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</si>
  <si>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</si>
  <si>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</si>
  <si>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</si>
  <si>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</si>
  <si>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</si>
  <si>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</si>
  <si>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</si>
  <si>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</si>
  <si>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</si>
  <si>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</si>
  <si>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</si>
  <si>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</si>
  <si>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</si>
  <si>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</si>
  <si>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</si>
  <si>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</si>
  <si>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</si>
  <si>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</si>
  <si>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</si>
  <si>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</si>
  <si>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</si>
  <si>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</si>
  <si>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</si>
  <si>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</si>
  <si>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</si>
  <si>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</si>
  <si>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</si>
  <si>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</si>
  <si>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</si>
  <si>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</si>
  <si>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</si>
  <si>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</si>
  <si>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</si>
  <si>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</si>
  <si>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</si>
  <si>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</si>
  <si>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</si>
  <si>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</si>
  <si>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</si>
  <si>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</si>
  <si>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</si>
  <si>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</si>
  <si>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</si>
  <si>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</si>
  <si>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</si>
  <si>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</si>
  <si>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</si>
  <si>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</si>
  <si>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</si>
  <si>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</si>
  <si>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</si>
  <si>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</si>
  <si>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</si>
  <si>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</si>
  <si>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</si>
  <si>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</si>
  <si>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</si>
  <si>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</si>
  <si>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</si>
  <si>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</si>
  <si>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</si>
  <si>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</si>
  <si>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</si>
  <si>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</si>
  <si>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</si>
  <si>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</si>
  <si>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</si>
  <si>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</si>
  <si>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</si>
  <si>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</si>
  <si>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</si>
  <si>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</si>
  <si>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</si>
  <si>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</si>
  <si>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</si>
  <si>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</si>
  <si>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</si>
  <si>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</si>
  <si>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</si>
  <si>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</si>
  <si>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</si>
  <si>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</si>
  <si>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</si>
  <si>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</si>
  <si>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</si>
  <si>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</si>
  <si>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</si>
  <si>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</si>
  <si>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</si>
  <si>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</si>
  <si>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</si>
  <si>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</si>
  <si>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</si>
  <si>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</si>
  <si>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</si>
  <si>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</si>
  <si>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</si>
  <si>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</si>
  <si>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</si>
  <si>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</si>
  <si>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</si>
  <si>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</si>
  <si>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</si>
  <si>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</si>
  <si>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</si>
  <si>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</si>
  <si>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</si>
  <si>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</si>
  <si>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</si>
  <si>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</si>
  <si>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</si>
  <si>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</si>
  <si>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</si>
  <si>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</si>
  <si>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</si>
  <si>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</si>
  <si>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</si>
  <si>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</si>
  <si>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</si>
  <si>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</si>
  <si>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</si>
  <si>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</si>
  <si>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</si>
  <si>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</si>
  <si>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</si>
  <si>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</si>
  <si>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</si>
  <si>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</si>
  <si>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</si>
  <si>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</si>
  <si>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</si>
  <si>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</si>
  <si>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</si>
  <si>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</si>
  <si>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</si>
  <si>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</si>
  <si>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</si>
  <si>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</si>
  <si>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</si>
  <si>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</si>
  <si>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</si>
  <si>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</si>
  <si>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</si>
  <si>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</si>
  <si>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</si>
  <si>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</si>
  <si>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</si>
  <si>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</si>
  <si>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</si>
  <si>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</si>
  <si>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</si>
  <si>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</si>
  <si>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</si>
  <si>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</si>
  <si>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</si>
  <si>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</si>
  <si>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</si>
  <si>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</si>
  <si>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</si>
  <si>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</si>
  <si>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</si>
  <si>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</si>
  <si>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</si>
  <si>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</si>
  <si>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</si>
  <si>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</si>
  <si>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</si>
  <si>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</si>
  <si>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</si>
  <si>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</si>
  <si>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</si>
  <si>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</si>
  <si>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</si>
  <si>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</si>
  <si>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</si>
  <si>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</si>
  <si>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</si>
  <si>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</si>
  <si>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</si>
  <si>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</si>
  <si>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</si>
  <si>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</si>
  <si>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</si>
  <si>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</si>
  <si>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</si>
  <si>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</si>
  <si>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</si>
  <si>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</si>
  <si>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</si>
  <si>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</si>
  <si>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</si>
  <si>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</si>
  <si>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</si>
  <si>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</si>
  <si>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</si>
  <si>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</si>
  <si>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</si>
  <si>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</si>
  <si>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</si>
  <si>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</si>
  <si>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</si>
  <si>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</si>
  <si>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</si>
  <si>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</si>
  <si>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</si>
  <si>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</si>
  <si>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</si>
  <si>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</si>
  <si>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</si>
  <si>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</si>
  <si>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</si>
  <si>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</si>
  <si>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</si>
  <si>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</si>
  <si>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</si>
  <si>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</si>
  <si>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</si>
  <si>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</si>
  <si>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</si>
  <si>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</si>
  <si>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</si>
  <si>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</si>
  <si>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</si>
  <si>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</si>
  <si>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</si>
  <si>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</si>
  <si>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</si>
  <si>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</si>
  <si>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</si>
  <si>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</si>
  <si>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</si>
  <si>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</si>
  <si>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</si>
  <si>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</si>
  <si>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</si>
  <si>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</si>
  <si>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</si>
  <si>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</si>
  <si>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</si>
  <si>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</si>
  <si>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</si>
  <si>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</si>
  <si>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</si>
  <si>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</si>
  <si>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</si>
  <si>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</si>
  <si>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</si>
  <si>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</si>
  <si>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</si>
  <si>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</si>
  <si>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</si>
  <si>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</si>
  <si>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</si>
  <si>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</si>
  <si>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</si>
  <si>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</si>
  <si>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</si>
  <si>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</si>
  <si>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</si>
  <si>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</si>
  <si>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</si>
  <si>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</si>
  <si>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</si>
  <si>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</si>
  <si>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</si>
  <si>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</si>
  <si>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</si>
  <si>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</si>
  <si>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</si>
  <si>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</si>
  <si>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</si>
  <si>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</si>
  <si>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</si>
  <si>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</si>
  <si>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</si>
  <si>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</si>
  <si>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</si>
  <si>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</si>
  <si>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</si>
  <si>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</si>
  <si>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</si>
  <si>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</si>
  <si>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</si>
  <si>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</si>
  <si>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</si>
  <si>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</si>
  <si>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</si>
  <si>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</si>
  <si>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</si>
  <si>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</si>
  <si>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</si>
  <si>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</si>
  <si>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</si>
  <si>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</si>
  <si>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</si>
  <si>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</si>
  <si>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</si>
  <si>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</si>
  <si>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</si>
  <si>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</si>
  <si>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</si>
  <si>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</si>
  <si>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</si>
  <si>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</si>
  <si>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</si>
  <si>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</si>
  <si>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</si>
  <si>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</si>
  <si>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</si>
  <si>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</si>
  <si>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</si>
  <si>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</si>
  <si>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</si>
  <si>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</si>
  <si>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</si>
  <si>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</si>
  <si>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</si>
  <si>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</si>
  <si>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</si>
  <si>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</si>
  <si>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</si>
  <si>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</si>
  <si>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</si>
  <si>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</si>
  <si>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</si>
  <si>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</si>
  <si>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</si>
  <si>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</si>
  <si>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</si>
  <si>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</si>
  <si>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</si>
  <si>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</si>
  <si>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</si>
  <si>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</si>
  <si>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</si>
  <si>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</si>
  <si>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</si>
  <si>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</si>
  <si>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</si>
  <si>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</si>
  <si>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</si>
  <si>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</si>
  <si>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</si>
  <si>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</si>
  <si>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</si>
  <si>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</si>
  <si>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</si>
  <si>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</si>
  <si>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</si>
  <si>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</si>
  <si>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</si>
  <si>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</si>
  <si>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</si>
  <si>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</si>
  <si>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</si>
  <si>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</si>
  <si>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</si>
  <si>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</si>
  <si>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</si>
  <si>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</si>
  <si>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</si>
  <si>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</si>
  <si>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</si>
  <si>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</si>
  <si>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</si>
  <si>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</si>
  <si>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</si>
  <si>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</si>
  <si>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</si>
  <si>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</si>
  <si>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</si>
  <si>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</si>
  <si>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</si>
  <si>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</si>
  <si>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</si>
  <si>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</si>
  <si>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</si>
  <si>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</si>
  <si>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</si>
  <si>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</si>
  <si>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</si>
  <si>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</si>
  <si>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</si>
  <si>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</si>
  <si>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</si>
  <si>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</si>
  <si>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</si>
  <si>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</si>
  <si>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</si>
  <si>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</si>
  <si>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</si>
  <si>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</si>
  <si>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</si>
  <si>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</si>
  <si>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</si>
  <si>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</si>
  <si>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</si>
  <si>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</si>
  <si>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</si>
  <si>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</si>
  <si>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</si>
  <si>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</si>
  <si>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</si>
  <si>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</si>
  <si>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</si>
  <si>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</si>
  <si>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</si>
  <si>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</si>
  <si>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</si>
  <si>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</si>
  <si>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</si>
  <si>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</si>
  <si>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</si>
  <si>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</si>
  <si>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</si>
  <si>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</si>
  <si>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</si>
  <si>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</si>
  <si>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</si>
  <si>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</si>
  <si>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</si>
  <si>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</si>
  <si>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</si>
  <si>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</si>
  <si>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</si>
  <si>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</si>
  <si>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</si>
  <si>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</si>
  <si>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</si>
  <si>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</si>
  <si>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</si>
  <si>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</si>
  <si>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</si>
  <si>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</si>
  <si>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</si>
  <si>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</si>
  <si>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</si>
  <si>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</si>
  <si>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</si>
  <si>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</si>
  <si>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</si>
  <si>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</si>
  <si>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</si>
  <si>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</si>
  <si>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</si>
  <si>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</si>
  <si>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</si>
  <si>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</si>
  <si>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</si>
  <si>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</si>
  <si>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</si>
  <si>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</si>
  <si>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</si>
  <si>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</si>
  <si>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</si>
  <si>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</si>
  <si>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</si>
  <si>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</si>
  <si>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</si>
  <si>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</si>
  <si>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</si>
  <si>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</si>
  <si>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</si>
  <si>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</si>
  <si>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</si>
  <si>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</si>
  <si>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</si>
  <si>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</si>
  <si>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</si>
  <si>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</si>
  <si>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</si>
  <si>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</si>
  <si>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</si>
  <si>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</si>
  <si>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</si>
  <si>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</si>
  <si>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</si>
  <si>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</si>
  <si>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</si>
  <si>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</si>
  <si>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</si>
  <si>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</si>
  <si>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</si>
  <si>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</si>
  <si>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</si>
  <si>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</si>
  <si>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</si>
  <si>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</si>
  <si>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</si>
  <si>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</si>
  <si>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</si>
  <si>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</si>
  <si>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</si>
  <si>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</si>
  <si>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</si>
  <si>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</si>
  <si>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</si>
  <si>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</si>
  <si>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</si>
  <si>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</si>
  <si>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</si>
  <si>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</si>
  <si>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</si>
  <si>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</si>
  <si>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</si>
  <si>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</si>
  <si>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</si>
  <si>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</si>
  <si>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</si>
  <si>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</si>
  <si>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</si>
  <si>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</si>
  <si>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</si>
  <si>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</si>
  <si>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</si>
  <si>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</si>
  <si>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</si>
  <si>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</si>
  <si>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</si>
  <si>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</si>
  <si>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</si>
  <si>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</si>
  <si>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</si>
  <si>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</si>
  <si>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</si>
  <si>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</si>
  <si>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</si>
  <si>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</si>
  <si>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</si>
  <si>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</si>
  <si>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</si>
  <si>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</si>
  <si>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</si>
  <si>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</si>
  <si>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</si>
  <si>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</si>
  <si>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</si>
  <si>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</si>
  <si>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</si>
  <si>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</si>
  <si>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</si>
  <si>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</si>
  <si>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</si>
  <si>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</si>
  <si>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</si>
  <si>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</si>
  <si>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</si>
  <si>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</si>
  <si>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</si>
  <si>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</si>
  <si>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</si>
  <si>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</si>
  <si>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</si>
  <si>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</si>
  <si>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</si>
  <si>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</si>
  <si>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</si>
  <si>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</si>
  <si>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</si>
  <si>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</si>
  <si>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</si>
  <si>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</si>
  <si>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</si>
  <si>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</si>
  <si>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</si>
  <si>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</si>
  <si>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</si>
  <si>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</si>
  <si>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</si>
  <si>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</si>
  <si>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</si>
  <si>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</si>
  <si>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</si>
  <si>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</si>
  <si>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</si>
  <si>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</si>
  <si>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</si>
  <si>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</si>
  <si>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</si>
  <si>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</si>
  <si>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</si>
  <si>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</si>
  <si>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</si>
  <si>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</si>
  <si>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</si>
  <si>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</si>
  <si>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</si>
  <si>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</si>
  <si>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</si>
  <si>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</si>
  <si>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</si>
  <si>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</si>
  <si>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</si>
  <si>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</si>
  <si>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</si>
  <si>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</si>
  <si>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</si>
  <si>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</si>
  <si>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</si>
  <si>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</si>
  <si>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</si>
  <si>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</si>
  <si>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</si>
  <si>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</si>
  <si>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</si>
  <si>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</si>
  <si>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</si>
  <si>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</si>
  <si>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</si>
  <si>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</si>
  <si>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</si>
  <si>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</si>
  <si>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</si>
  <si>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</si>
  <si>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</si>
  <si>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</si>
  <si>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</si>
  <si>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</si>
  <si>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</si>
  <si>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</si>
  <si>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</si>
  <si>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</si>
  <si>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</si>
  <si>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</si>
  <si>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</si>
  <si>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</si>
  <si>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</si>
  <si>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</si>
  <si>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</si>
  <si>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</si>
  <si>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</si>
  <si>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</si>
  <si>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</si>
  <si>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</si>
  <si>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</si>
  <si>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</si>
  <si>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</si>
  <si>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</si>
  <si>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</si>
  <si>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</si>
  <si>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</si>
  <si>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</si>
  <si>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</si>
  <si>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</si>
  <si>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</si>
  <si>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</si>
  <si>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</si>
  <si>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</si>
  <si>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</si>
  <si>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</si>
  <si>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</si>
  <si>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</si>
  <si>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</si>
  <si>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</si>
  <si>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</si>
  <si>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</si>
  <si>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</si>
  <si>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</si>
  <si>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</si>
  <si>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</si>
  <si>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</si>
  <si>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</si>
  <si>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</si>
  <si>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</si>
  <si>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</si>
  <si>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</si>
  <si>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</si>
  <si>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</si>
  <si>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</si>
  <si>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</si>
  <si>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</si>
  <si>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</si>
  <si>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</si>
  <si>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</si>
  <si>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</si>
  <si>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</si>
  <si>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</si>
  <si>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</si>
  <si>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</si>
  <si>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</si>
  <si>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</si>
  <si>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</si>
  <si>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</si>
  <si>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</si>
  <si>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</si>
  <si>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</si>
  <si>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</si>
  <si>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</si>
  <si>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</si>
  <si>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</si>
  <si>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</si>
  <si>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</si>
  <si>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</si>
  <si>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</si>
  <si>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</si>
  <si>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</si>
  <si>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</si>
  <si>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</si>
  <si>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</si>
  <si>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</si>
  <si>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</si>
  <si>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</si>
  <si>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</si>
  <si>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</si>
  <si>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</si>
  <si>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</si>
  <si>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</si>
  <si>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</si>
  <si>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</si>
  <si>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</si>
  <si>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</si>
  <si>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</si>
  <si>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</si>
  <si>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</si>
  <si>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</si>
  <si>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</si>
  <si>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</si>
  <si>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</si>
  <si>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</si>
  <si>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</si>
  <si>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</si>
  <si>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</si>
  <si>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</si>
  <si>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</si>
  <si>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</si>
  <si>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</si>
  <si>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</si>
  <si>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</si>
  <si>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</si>
  <si>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</si>
  <si>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</si>
  <si>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</si>
  <si>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</si>
  <si>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</si>
  <si>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</si>
  <si>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</si>
  <si>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</si>
  <si>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</si>
  <si>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</si>
  <si>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</si>
  <si>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</si>
  <si>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</si>
  <si>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</si>
  <si>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</si>
  <si>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</si>
  <si>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</si>
  <si>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</si>
  <si>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</si>
  <si>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</si>
  <si>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</si>
  <si>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</si>
  <si>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</si>
  <si>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</si>
  <si>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</si>
  <si>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</si>
  <si>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</si>
  <si>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</si>
  <si>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</si>
  <si>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</si>
  <si>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</si>
  <si>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</si>
  <si>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</si>
  <si>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</si>
  <si>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</si>
  <si>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</si>
  <si>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</si>
  <si>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</si>
  <si>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</si>
  <si>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</si>
  <si>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</si>
  <si>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</si>
  <si>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</si>
  <si>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</si>
  <si>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</si>
  <si>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</si>
  <si>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</si>
  <si>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</si>
  <si>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</si>
  <si>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</si>
  <si>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</si>
  <si>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</si>
  <si>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</si>
  <si>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</si>
  <si>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</si>
  <si>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</si>
  <si>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</si>
  <si>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</si>
  <si>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</si>
  <si>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</si>
  <si>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</si>
  <si>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</si>
  <si>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</si>
  <si>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</si>
  <si>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</si>
  <si>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</si>
  <si>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</si>
  <si>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</si>
  <si>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</si>
  <si>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</si>
  <si>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</si>
  <si>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</si>
  <si>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</si>
  <si>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</si>
  <si>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</si>
  <si>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</si>
  <si>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</si>
  <si>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</si>
  <si>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</si>
  <si>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</si>
  <si>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</si>
  <si>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</si>
  <si>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</si>
  <si>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</si>
  <si>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</si>
  <si>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</si>
  <si>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</si>
  <si>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</si>
  <si>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</si>
  <si>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</si>
  <si>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</si>
  <si>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</si>
  <si>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</si>
  <si>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</si>
  <si>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</si>
  <si>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</si>
  <si>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</si>
  <si>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</si>
  <si>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</si>
  <si>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</si>
  <si>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</si>
  <si>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</si>
  <si>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</si>
  <si>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</si>
  <si>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</si>
  <si>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</si>
  <si>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</si>
  <si>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</si>
  <si>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</si>
  <si>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</si>
  <si>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</si>
  <si>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</si>
  <si>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</si>
  <si>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</si>
  <si>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</si>
  <si>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</si>
  <si>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</si>
  <si>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</si>
  <si>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</si>
  <si>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</si>
  <si>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</si>
  <si>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</si>
  <si>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</si>
  <si>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</si>
  <si>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</si>
  <si>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</si>
  <si>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</si>
  <si>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</si>
  <si>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</si>
  <si>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</si>
  <si>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</si>
  <si>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</si>
  <si>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</si>
  <si>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</si>
  <si>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</si>
  <si>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</si>
  <si>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</si>
  <si>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</si>
  <si>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</si>
  <si>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</si>
  <si>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</si>
  <si>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</si>
  <si>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</si>
  <si>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</si>
  <si>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</si>
  <si>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</si>
  <si>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</si>
  <si>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</si>
  <si>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</si>
  <si>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</si>
  <si>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</si>
  <si>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</si>
  <si>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</si>
  <si>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</si>
  <si>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</si>
  <si>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</si>
  <si>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</si>
  <si>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</si>
  <si>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</si>
  <si>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</si>
  <si>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</si>
  <si>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</si>
  <si>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</si>
  <si>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</si>
  <si>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</si>
  <si>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</si>
  <si>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</si>
  <si>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</si>
  <si>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</si>
  <si>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</si>
  <si>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</si>
  <si>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</si>
  <si>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</si>
  <si>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</si>
  <si>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</si>
  <si>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</si>
  <si>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</si>
  <si>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</si>
  <si>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</si>
  <si>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</si>
  <si>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</si>
  <si>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</si>
  <si>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</si>
  <si>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</si>
  <si>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</si>
  <si>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</si>
  <si>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</si>
  <si>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</si>
  <si>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</si>
  <si>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</si>
  <si>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</si>
  <si>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</si>
  <si>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</si>
  <si>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</si>
  <si>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</si>
  <si>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</si>
  <si>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</si>
  <si>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</si>
  <si>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</si>
  <si>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</si>
  <si>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</si>
  <si>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</si>
  <si>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</si>
  <si>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</si>
  <si>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</si>
  <si>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</si>
  <si>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</si>
  <si>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</si>
  <si>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</si>
  <si>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</si>
  <si>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</si>
  <si>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</si>
  <si>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</si>
  <si>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</si>
  <si>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</si>
  <si>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</si>
  <si>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</si>
  <si>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</si>
  <si>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</si>
  <si>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</si>
  <si>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</si>
  <si>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</si>
  <si>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</si>
  <si>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</si>
  <si>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</si>
  <si>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</si>
  <si>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</si>
  <si>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</si>
  <si>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</si>
  <si>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</si>
  <si>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</si>
  <si>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</si>
  <si>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</si>
  <si>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</si>
  <si>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</si>
  <si>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</si>
  <si>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</si>
  <si>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</si>
  <si>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</si>
  <si>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</si>
  <si>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</si>
  <si>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</si>
  <si>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</si>
  <si>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</si>
  <si>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</si>
  <si>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</si>
  <si>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</si>
  <si>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</si>
  <si>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</si>
  <si>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</si>
  <si>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</si>
  <si>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</si>
  <si>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</si>
  <si>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</si>
  <si>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</si>
  <si>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</si>
  <si>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</si>
  <si>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</si>
  <si>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</si>
  <si>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</si>
  <si>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</si>
  <si>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</si>
  <si>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</si>
  <si>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</si>
  <si>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</si>
  <si>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</si>
  <si>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</si>
  <si>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</si>
  <si>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</si>
  <si>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</si>
  <si>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</si>
  <si>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</si>
  <si>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</si>
  <si>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</si>
  <si>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</si>
  <si>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</si>
  <si>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</si>
  <si>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</si>
  <si>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</si>
  <si>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</si>
  <si>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</si>
  <si>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</si>
  <si>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</si>
  <si>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</si>
  <si>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</si>
  <si>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</si>
  <si>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</si>
  <si>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</si>
  <si>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</si>
  <si>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</si>
  <si>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</si>
  <si>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</si>
  <si>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</si>
  <si>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</si>
  <si>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</si>
  <si>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</si>
  <si>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</si>
  <si>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</si>
  <si>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</si>
  <si>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</si>
  <si>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</si>
  <si>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</si>
  <si>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</si>
  <si>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</si>
  <si>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</si>
  <si>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</si>
  <si>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</si>
  <si>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</si>
  <si>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</si>
  <si>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</si>
  <si>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</si>
  <si>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</si>
  <si>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</si>
  <si>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</si>
  <si>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</si>
  <si>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</si>
  <si>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</si>
  <si>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</si>
  <si>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</si>
  <si>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</si>
  <si>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</si>
  <si>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</si>
  <si>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</si>
  <si>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</si>
  <si>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</si>
  <si>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</si>
  <si>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</si>
  <si>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</si>
  <si>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</si>
  <si>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</si>
  <si>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</si>
  <si>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</si>
  <si>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</si>
  <si>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</si>
  <si>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</si>
  <si>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</si>
  <si>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</si>
  <si>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</si>
  <si>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</si>
  <si>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</si>
  <si>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</si>
  <si>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</si>
  <si>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</si>
  <si>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</si>
  <si>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</si>
  <si>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</si>
  <si>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</si>
  <si>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</si>
  <si>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</si>
  <si>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</si>
  <si>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</si>
  <si>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</si>
  <si>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</si>
  <si>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</si>
  <si>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</si>
  <si>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</si>
  <si>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</si>
  <si>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</si>
  <si>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</si>
  <si>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</si>
  <si>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</si>
  <si>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</si>
  <si>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</si>
  <si>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</si>
  <si>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</si>
  <si>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</si>
  <si>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</si>
  <si>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</si>
  <si>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</si>
  <si>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</si>
  <si>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</si>
  <si>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</si>
  <si>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</si>
  <si>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</si>
  <si>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</si>
  <si>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</si>
  <si>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</si>
  <si>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</si>
  <si>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</si>
  <si>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</si>
  <si>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</si>
  <si>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</si>
  <si>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</si>
  <si>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</si>
  <si>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</si>
  <si>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</si>
  <si>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</si>
  <si>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</si>
  <si>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</si>
  <si>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</si>
  <si>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</si>
  <si>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</si>
  <si>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</si>
  <si>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</si>
  <si>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</si>
  <si>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</si>
  <si>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</si>
  <si>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</si>
  <si>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</si>
  <si>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</si>
  <si>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</si>
  <si>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</si>
  <si>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</si>
  <si>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</si>
  <si>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</si>
  <si>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</si>
  <si>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</si>
  <si>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</si>
  <si>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</si>
  <si>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</si>
  <si>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</si>
  <si>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</si>
  <si>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</si>
  <si>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</si>
  <si>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</si>
  <si>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</si>
  <si>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</si>
  <si>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</si>
  <si>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</si>
  <si>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</si>
  <si>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</si>
  <si>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</si>
  <si>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</si>
  <si>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</si>
  <si>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</si>
  <si>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</si>
  <si>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</si>
  <si>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</si>
  <si>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</si>
  <si>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</si>
  <si>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</si>
  <si>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</si>
  <si>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</si>
  <si>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</si>
  <si>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</si>
  <si>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</si>
  <si>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</si>
  <si>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</si>
  <si>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</si>
  <si>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</si>
  <si>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</si>
  <si>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</si>
  <si>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</si>
  <si>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</si>
  <si>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</si>
  <si>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</si>
  <si>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</si>
  <si>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</si>
  <si>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</si>
  <si>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</si>
  <si>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</si>
  <si>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</si>
  <si>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</si>
  <si>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</si>
  <si>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</si>
  <si>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</si>
  <si>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</si>
  <si>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</si>
  <si>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</si>
  <si>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</si>
  <si>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</si>
  <si>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</si>
  <si>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</si>
  <si>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</si>
  <si>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</si>
  <si>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</si>
  <si>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</si>
  <si>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</si>
  <si>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</si>
  <si>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</si>
  <si>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</si>
  <si>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</si>
  <si>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</si>
  <si>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</si>
  <si>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</si>
  <si>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</si>
  <si>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</si>
  <si>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</si>
  <si>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</si>
  <si>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</si>
  <si>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</si>
  <si>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</si>
  <si>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</si>
  <si>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</si>
  <si>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</si>
  <si>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</si>
  <si>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</si>
  <si>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</si>
  <si>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</si>
  <si>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</si>
  <si>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</si>
  <si>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</si>
  <si>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</si>
  <si>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</si>
  <si>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</si>
  <si>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</si>
  <si>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</si>
  <si>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</si>
  <si>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</si>
  <si>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</si>
  <si>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</si>
  <si>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</si>
  <si>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</si>
  <si>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</si>
  <si>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</si>
  <si>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</si>
  <si>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</si>
  <si>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</si>
  <si>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</si>
  <si>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</si>
  <si>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</si>
  <si>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</si>
  <si>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</si>
  <si>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</si>
  <si>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</si>
  <si>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</si>
  <si>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</si>
  <si>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</si>
  <si>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</si>
  <si>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</si>
  <si>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</si>
  <si>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</si>
  <si>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</si>
  <si>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</si>
  <si>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</si>
  <si>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</si>
  <si>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</si>
  <si>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</si>
  <si>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</si>
  <si>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</si>
  <si>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</si>
  <si>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</si>
  <si>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</si>
  <si>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</si>
  <si>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</si>
  <si>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</si>
  <si>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</si>
  <si>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</si>
  <si>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</si>
  <si>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</si>
  <si>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</si>
  <si>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</si>
  <si>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</si>
  <si>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</si>
  <si>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</si>
  <si>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</si>
  <si>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</si>
  <si>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</si>
  <si>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</si>
  <si>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</si>
  <si>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</si>
  <si>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</si>
  <si>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</si>
  <si>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</si>
  <si>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</si>
  <si>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</si>
  <si>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</si>
  <si>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</si>
  <si>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</si>
  <si>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</si>
  <si>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</si>
  <si>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</si>
  <si>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</si>
  <si>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</si>
  <si>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</si>
  <si>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</si>
  <si>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</si>
  <si>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</si>
  <si>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</si>
  <si>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</si>
  <si>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</si>
  <si>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</si>
  <si>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</si>
  <si>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</si>
  <si>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</si>
  <si>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</si>
  <si>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</si>
  <si>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</si>
  <si>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</si>
  <si>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</si>
  <si>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</si>
  <si>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</si>
  <si>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</si>
  <si>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</si>
  <si>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</si>
  <si>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</si>
  <si>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</si>
  <si>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</si>
  <si>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</si>
  <si>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</si>
  <si>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</si>
  <si>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</si>
  <si>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</si>
  <si>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</si>
  <si>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</si>
  <si>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</si>
  <si>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</si>
  <si>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</si>
  <si>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</si>
  <si>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</si>
  <si>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</si>
  <si>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</si>
  <si>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</si>
  <si>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</si>
  <si>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</si>
  <si>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</si>
  <si>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</si>
  <si>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</si>
  <si>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</si>
  <si>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</si>
  <si>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</si>
  <si>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</si>
  <si>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</si>
  <si>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</si>
  <si>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</si>
  <si>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</si>
  <si>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</si>
  <si>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</si>
  <si>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</si>
  <si>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</si>
  <si>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</si>
  <si>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</si>
  <si>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</si>
  <si>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</si>
  <si>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</si>
  <si>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</si>
  <si>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</si>
  <si>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</si>
  <si>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</si>
  <si>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</si>
  <si>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</si>
  <si>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</si>
  <si>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</si>
  <si>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</si>
  <si>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</si>
  <si>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</si>
  <si>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</si>
  <si>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</si>
  <si>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</si>
  <si>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</si>
  <si>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</si>
  <si>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</si>
  <si>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</si>
  <si>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</si>
  <si>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</si>
  <si>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</si>
  <si>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</si>
  <si>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</si>
  <si>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</si>
  <si>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</si>
  <si>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</si>
  <si>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</si>
  <si>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</si>
  <si>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</si>
  <si>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</si>
  <si>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</si>
  <si>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</si>
  <si>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</si>
  <si>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</si>
  <si>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</si>
  <si>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</si>
  <si>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</si>
  <si>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</si>
  <si>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</si>
  <si>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</si>
  <si>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</si>
  <si>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</si>
  <si>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</si>
  <si>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</si>
  <si>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</si>
  <si>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</si>
  <si>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</si>
  <si>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</si>
  <si>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</si>
  <si>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</si>
  <si>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</si>
  <si>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</si>
  <si>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</si>
  <si>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</si>
  <si>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</si>
  <si>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</si>
  <si>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</si>
  <si>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</si>
  <si>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</si>
  <si>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</si>
  <si>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</si>
  <si>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</si>
  <si>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</si>
  <si>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</si>
  <si>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</si>
  <si>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</si>
  <si>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</si>
  <si>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</si>
  <si>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</si>
  <si>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</si>
  <si>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</si>
  <si>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</si>
  <si>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</si>
  <si>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</si>
  <si>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</si>
  <si>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</si>
  <si>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</si>
  <si>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</si>
  <si>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</si>
  <si>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</si>
  <si>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</si>
  <si>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</si>
  <si>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</si>
  <si>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</si>
  <si>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</si>
  <si>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</si>
  <si>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</si>
  <si>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</si>
  <si>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</si>
  <si>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</si>
  <si>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</si>
  <si>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</si>
  <si>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</si>
  <si>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</si>
  <si>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</si>
  <si>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</si>
  <si>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</si>
  <si>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</si>
  <si>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</si>
  <si>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</si>
  <si>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</si>
  <si>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</si>
  <si>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</si>
  <si>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</si>
  <si>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</si>
  <si>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</si>
  <si>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</si>
  <si>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</si>
  <si>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</si>
  <si>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</si>
  <si>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</si>
  <si>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</si>
  <si>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</si>
  <si>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</si>
  <si>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</si>
  <si>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</si>
  <si>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</si>
  <si>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</si>
  <si>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</si>
  <si>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</si>
  <si>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</si>
  <si>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</si>
  <si>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</si>
  <si>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</si>
  <si>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</si>
  <si>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</si>
  <si>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</si>
  <si>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</si>
  <si>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</si>
  <si>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</si>
  <si>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</si>
  <si>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</si>
  <si>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</si>
  <si>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</si>
  <si>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</si>
  <si>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</si>
  <si>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</si>
  <si>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</si>
  <si>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</si>
  <si>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</si>
  <si>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</si>
  <si>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</si>
  <si>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</si>
  <si>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</si>
  <si>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</si>
  <si>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</si>
  <si>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</si>
  <si>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</si>
  <si>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</si>
  <si>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</si>
  <si>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</si>
  <si>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</si>
  <si>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</si>
  <si>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</si>
  <si>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</si>
  <si>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</si>
  <si>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</si>
  <si>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</si>
  <si>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</si>
  <si>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</si>
  <si>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</si>
  <si>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</si>
  <si>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</si>
  <si>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</si>
  <si>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</si>
  <si>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</si>
  <si>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</si>
  <si>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</si>
  <si>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</si>
  <si>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</si>
  <si>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</si>
  <si>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</si>
  <si>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</si>
  <si>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</si>
  <si>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</si>
  <si>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</si>
  <si>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</si>
  <si>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</si>
  <si>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</si>
  <si>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</si>
  <si>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</si>
  <si>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</si>
  <si>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</si>
  <si>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</si>
  <si>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</si>
  <si>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</si>
  <si>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</si>
  <si>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</si>
  <si>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</si>
  <si>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</si>
  <si>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</si>
  <si>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</si>
  <si>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</si>
  <si>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</si>
  <si>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</si>
  <si>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</si>
  <si>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</si>
  <si>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</si>
  <si>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</si>
  <si>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</si>
  <si>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</si>
  <si>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</si>
  <si>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</si>
  <si>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</si>
  <si>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</si>
  <si>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</si>
  <si>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</si>
  <si>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</si>
  <si>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</si>
  <si>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</si>
  <si>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</si>
  <si>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</si>
  <si>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</si>
  <si>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</si>
  <si>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</si>
  <si>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</si>
  <si>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</si>
  <si>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</si>
  <si>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</si>
  <si>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</si>
  <si>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</si>
  <si>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</si>
  <si>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</si>
  <si>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</si>
  <si>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</si>
  <si>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</si>
  <si>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</si>
  <si>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</si>
  <si>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</si>
  <si>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</si>
  <si>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</si>
  <si>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</si>
  <si>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</si>
  <si>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</si>
  <si>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</si>
  <si>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</si>
  <si>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</si>
  <si>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</si>
  <si>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</si>
  <si>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</si>
  <si>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</si>
  <si>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</si>
  <si>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</si>
  <si>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</si>
  <si>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</si>
  <si>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</si>
  <si>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</si>
  <si>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</si>
  <si>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</si>
  <si>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</si>
  <si>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</si>
  <si>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</si>
  <si>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</si>
  <si>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</si>
  <si>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</si>
  <si>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</si>
  <si>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</si>
  <si>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</si>
  <si>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</si>
  <si>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</si>
  <si>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</si>
  <si>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</si>
  <si>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</si>
  <si>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</si>
  <si>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</si>
  <si>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</si>
  <si>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</si>
  <si>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</si>
  <si>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</si>
  <si>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</si>
  <si>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</si>
  <si>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</si>
  <si>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</si>
  <si>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</si>
  <si>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</si>
  <si>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</si>
  <si>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</si>
  <si>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</si>
  <si>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</si>
  <si>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</si>
  <si>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</si>
  <si>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</si>
  <si>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</si>
  <si>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</si>
  <si>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</si>
  <si>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</si>
  <si>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</si>
  <si>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</si>
  <si>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</si>
  <si>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</si>
  <si>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</si>
  <si>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</si>
  <si>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</si>
  <si>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</si>
  <si>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</si>
  <si>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</si>
  <si>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</si>
  <si>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</si>
  <si>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</si>
  <si>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</si>
  <si>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</si>
  <si>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</si>
  <si>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</si>
  <si>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</si>
  <si>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</si>
  <si>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</si>
  <si>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</si>
  <si>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</si>
  <si>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</si>
  <si>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</si>
  <si>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</si>
  <si>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</si>
  <si>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</si>
  <si>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</si>
  <si>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</si>
  <si>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</si>
  <si>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</si>
  <si>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</si>
  <si>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</si>
  <si>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</si>
  <si>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</si>
  <si>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</si>
  <si>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</si>
  <si>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</si>
  <si>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</si>
  <si>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</si>
  <si>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</si>
  <si>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</si>
  <si>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</si>
  <si>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</si>
  <si>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</si>
  <si>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</si>
  <si>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</si>
  <si>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</si>
  <si>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</si>
  <si>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</si>
  <si>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</si>
  <si>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</si>
  <si>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</si>
  <si>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</si>
  <si>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</si>
  <si>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</si>
  <si>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</si>
  <si>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</si>
  <si>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</si>
  <si>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</si>
  <si>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</si>
  <si>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</si>
  <si>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</si>
  <si>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</si>
  <si>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</si>
  <si>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</si>
  <si>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</si>
  <si>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</si>
  <si>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</si>
  <si>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</si>
  <si>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</si>
  <si>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</si>
  <si>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</si>
  <si>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</si>
  <si>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</si>
  <si>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</si>
  <si>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</si>
  <si>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</si>
  <si>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</si>
  <si>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</si>
  <si>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</si>
  <si>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</si>
  <si>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</si>
  <si>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</si>
  <si>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</si>
  <si>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</si>
  <si>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</si>
  <si>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</si>
  <si>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</si>
  <si>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</si>
  <si>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</si>
  <si>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</si>
  <si>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</si>
  <si>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</si>
  <si>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</si>
  <si>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</si>
  <si>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</si>
  <si>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</si>
  <si>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</si>
  <si>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</si>
  <si>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</si>
  <si>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</si>
  <si>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</si>
  <si>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</si>
  <si>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</si>
  <si>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</si>
  <si>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</si>
  <si>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</si>
  <si>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</si>
  <si>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</si>
  <si>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</si>
  <si>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</si>
  <si>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</si>
  <si>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</si>
  <si>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</si>
  <si>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</si>
  <si>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</si>
  <si>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</si>
  <si>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</si>
  <si>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</si>
  <si>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</si>
  <si>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</si>
  <si>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</si>
  <si>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</si>
  <si>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</si>
  <si>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</si>
  <si>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</si>
  <si>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</si>
  <si>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</si>
  <si>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</si>
  <si>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</si>
  <si>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</si>
  <si>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</si>
  <si>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</si>
  <si>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</si>
  <si>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</si>
  <si>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</si>
  <si>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</si>
  <si>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</si>
  <si>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</si>
  <si>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</si>
  <si>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</si>
  <si>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</si>
  <si>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</si>
  <si>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</si>
  <si>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</si>
  <si>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</si>
  <si>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</si>
  <si>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</si>
  <si>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</si>
  <si>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</si>
  <si>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</si>
  <si>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</si>
  <si>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</si>
  <si>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</si>
  <si>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</si>
  <si>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</si>
  <si>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</si>
  <si>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</si>
  <si>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</si>
  <si>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</si>
  <si>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</si>
  <si>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</si>
  <si>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</si>
  <si>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</si>
  <si>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</si>
  <si>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</si>
  <si>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</si>
  <si>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</si>
  <si>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</si>
  <si>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</si>
  <si>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</si>
  <si>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</si>
  <si>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</si>
  <si>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</si>
  <si>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</si>
  <si>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</si>
  <si>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</si>
  <si>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</si>
  <si>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</si>
  <si>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</si>
  <si>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</si>
  <si>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</si>
  <si>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</si>
  <si>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</si>
  <si>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</si>
  <si>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</si>
  <si>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</si>
  <si>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</si>
  <si>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</si>
  <si>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</si>
  <si>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</si>
  <si>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</si>
  <si>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</si>
  <si>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</si>
  <si>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</si>
  <si>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</si>
  <si>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</si>
  <si>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</si>
  <si>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</si>
  <si>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</si>
  <si>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</si>
  <si>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</si>
  <si>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</si>
  <si>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</si>
  <si>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</si>
  <si>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</si>
  <si>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</si>
  <si>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</si>
  <si>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</si>
  <si>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</si>
  <si>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</si>
  <si>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</si>
  <si>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</si>
  <si>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</si>
  <si>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</si>
  <si>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</si>
  <si>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</si>
  <si>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</si>
  <si>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</si>
  <si>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</si>
  <si>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</si>
  <si>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</si>
  <si>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</si>
  <si>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</si>
  <si>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</si>
  <si>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</si>
  <si>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</si>
  <si>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</si>
  <si>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</si>
  <si>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</si>
  <si>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</si>
  <si>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</si>
  <si>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</si>
  <si>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</si>
  <si>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</si>
  <si>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</si>
  <si>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</si>
  <si>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</si>
  <si>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</si>
  <si>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</si>
  <si>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</si>
  <si>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</si>
  <si>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</si>
  <si>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</si>
  <si>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</si>
  <si>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</si>
  <si>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</si>
  <si>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</si>
  <si>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</si>
  <si>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</si>
  <si>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</si>
  <si>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</si>
  <si>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</si>
  <si>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</si>
  <si>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</si>
  <si>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</si>
  <si>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</si>
  <si>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</si>
  <si>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</si>
  <si>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</si>
  <si>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</si>
  <si>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</si>
  <si>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</si>
  <si>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</si>
  <si>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</si>
  <si>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</si>
  <si>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</si>
  <si>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</si>
  <si>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</si>
  <si>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</si>
  <si>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</si>
  <si>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</si>
  <si>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</si>
  <si>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</si>
  <si>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</si>
  <si>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</si>
  <si>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</si>
  <si>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</si>
  <si>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</si>
  <si>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</si>
  <si>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</si>
  <si>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</si>
  <si>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</si>
  <si>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</si>
  <si>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</si>
  <si>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</si>
  <si>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</si>
  <si>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</si>
  <si>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</si>
  <si>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</si>
  <si>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</si>
  <si>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</si>
  <si>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</si>
  <si>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</si>
  <si>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</si>
  <si>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</si>
  <si>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</si>
  <si>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</si>
  <si>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</si>
  <si>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</si>
  <si>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</si>
  <si>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</si>
  <si>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</si>
  <si>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</si>
  <si>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</si>
  <si>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</si>
  <si>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</si>
  <si>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</si>
  <si>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</si>
  <si>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</si>
  <si>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</si>
  <si>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</si>
  <si>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</si>
  <si>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</si>
  <si>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</si>
  <si>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</si>
  <si>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</si>
  <si>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</si>
  <si>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</si>
  <si>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</si>
  <si>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</si>
  <si>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</si>
  <si>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</si>
  <si>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</si>
  <si>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</si>
  <si>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</si>
  <si>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</si>
  <si>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</si>
  <si>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</si>
  <si>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</si>
  <si>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</si>
  <si>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</si>
  <si>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</si>
  <si>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</si>
  <si>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</si>
  <si>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</si>
  <si>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</si>
  <si>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</si>
  <si>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</si>
  <si>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</si>
  <si>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</si>
  <si>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</si>
  <si>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</si>
  <si>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</si>
  <si>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</si>
  <si>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</si>
  <si>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</si>
  <si>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</si>
  <si>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</si>
  <si>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</si>
  <si>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</si>
  <si>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</si>
  <si>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</si>
  <si>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</si>
  <si>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</si>
  <si>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</si>
  <si>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</si>
  <si>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</si>
  <si>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</si>
  <si>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</si>
  <si>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</si>
  <si>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</si>
  <si>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</si>
  <si>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</si>
  <si>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</si>
  <si>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</si>
  <si>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</si>
  <si>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</si>
  <si>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</si>
  <si>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</si>
  <si>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</si>
  <si>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</si>
  <si>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</si>
  <si>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</si>
  <si>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</si>
  <si>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</si>
  <si>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</si>
  <si>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</si>
  <si>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</si>
  <si>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</si>
  <si>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</si>
  <si>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</si>
  <si>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</si>
  <si>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</si>
  <si>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</si>
  <si>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</si>
  <si>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</si>
  <si>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</si>
  <si>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</si>
  <si>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</si>
  <si>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</si>
  <si>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</si>
  <si>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</si>
  <si>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</si>
  <si>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</si>
  <si>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</si>
  <si>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</si>
  <si>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</si>
  <si>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</si>
  <si>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</si>
  <si>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</si>
  <si>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</si>
  <si>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</si>
  <si>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</si>
  <si>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</si>
  <si>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</si>
  <si>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</si>
  <si>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</si>
  <si>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</si>
  <si>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</si>
  <si>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</si>
  <si>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</si>
  <si>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</si>
  <si>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</si>
  <si>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</si>
  <si>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</si>
  <si>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</si>
  <si>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</si>
  <si>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</si>
  <si>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</si>
  <si>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</si>
  <si>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</si>
  <si>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</si>
  <si>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</si>
  <si>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</si>
  <si>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</si>
  <si>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</si>
  <si>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</si>
  <si>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</si>
  <si>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</si>
  <si>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</si>
  <si>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</si>
  <si>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</si>
  <si>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</si>
  <si>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</si>
  <si>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</si>
  <si>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</si>
  <si>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</si>
  <si>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</si>
  <si>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</si>
  <si>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</si>
  <si>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</si>
  <si>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</si>
  <si>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</si>
  <si>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</si>
  <si>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</si>
  <si>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</si>
  <si>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</si>
  <si>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</si>
  <si>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</si>
  <si>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</si>
  <si>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</si>
  <si>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</si>
  <si>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</si>
  <si>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</si>
  <si>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</si>
  <si>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</si>
  <si>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</si>
  <si>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</si>
  <si>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</si>
  <si>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</si>
  <si>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</si>
  <si>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</si>
  <si>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</si>
  <si>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</si>
  <si>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</si>
  <si>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</si>
  <si>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</si>
  <si>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</si>
  <si>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</si>
  <si>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</si>
  <si>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</si>
  <si>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</si>
  <si>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</si>
  <si>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</si>
  <si>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</si>
  <si>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</si>
  <si>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</si>
  <si>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</si>
  <si>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</si>
  <si>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</si>
  <si>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</si>
  <si>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</si>
  <si>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</si>
  <si>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</si>
  <si>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</si>
  <si>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</si>
  <si>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</si>
  <si>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</si>
  <si>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</si>
  <si>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</si>
  <si>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</si>
  <si>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</si>
  <si>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</si>
  <si>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</si>
  <si>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</si>
  <si>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</si>
  <si>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</si>
  <si>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</si>
  <si>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</si>
  <si>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</si>
  <si>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</si>
  <si>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</si>
  <si>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</si>
  <si>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</si>
  <si>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</si>
  <si>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</si>
  <si>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</si>
  <si>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</si>
  <si>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</si>
  <si>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</si>
  <si>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</si>
  <si>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</si>
  <si>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</si>
  <si>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</si>
  <si>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</si>
  <si>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</si>
  <si>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</si>
  <si>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</si>
  <si>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</si>
  <si>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</si>
  <si>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</si>
  <si>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</si>
  <si>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</si>
  <si>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</si>
  <si>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</si>
  <si>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</si>
  <si>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</si>
  <si>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</si>
  <si>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</si>
  <si>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</si>
  <si>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</si>
  <si>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</si>
  <si>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</si>
  <si>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</si>
  <si>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</si>
  <si>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</si>
  <si>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</si>
  <si>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</si>
  <si>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</si>
  <si>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</si>
  <si>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</si>
  <si>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</si>
  <si>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</si>
  <si>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</si>
  <si>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</si>
  <si>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</si>
  <si>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</si>
  <si>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</si>
  <si>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</si>
  <si>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</si>
  <si>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</si>
  <si>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</si>
  <si>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</si>
  <si>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</si>
  <si>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</si>
  <si>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</si>
  <si>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</si>
  <si>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</si>
  <si>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</si>
  <si>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</si>
  <si>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</si>
  <si>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</si>
  <si>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</si>
  <si>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</si>
  <si>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</si>
  <si>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</si>
  <si>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</si>
  <si>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</si>
  <si>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</si>
  <si>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</si>
  <si>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</si>
  <si>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</si>
  <si>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</si>
  <si>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</si>
  <si>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</si>
  <si>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</si>
  <si>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</si>
  <si>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</si>
  <si>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</si>
  <si>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</si>
  <si>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</si>
  <si>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</si>
  <si>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</si>
  <si>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</si>
  <si>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</si>
  <si>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</si>
  <si>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</si>
  <si>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</si>
  <si>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</si>
  <si>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</si>
  <si>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</si>
  <si>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</si>
  <si>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</si>
  <si>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</si>
  <si>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</si>
  <si>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</si>
  <si>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</si>
  <si>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</si>
  <si>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</si>
  <si>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</si>
  <si>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</si>
  <si>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</si>
  <si>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</si>
  <si>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</si>
  <si>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</si>
  <si>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</si>
  <si>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</si>
  <si>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</si>
  <si>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</si>
  <si>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</si>
  <si>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</si>
  <si>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</si>
  <si>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</si>
  <si>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</si>
  <si>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</si>
  <si>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</si>
  <si>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</si>
  <si>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</si>
  <si>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</si>
  <si>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</si>
  <si>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</si>
  <si>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</si>
  <si>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</si>
  <si>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</si>
  <si>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</si>
  <si>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</si>
  <si>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</si>
  <si>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</si>
  <si>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</si>
  <si>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</si>
  <si>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</si>
  <si>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</si>
  <si>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</si>
  <si>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</si>
  <si>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</si>
  <si>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</si>
  <si>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</si>
  <si>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</si>
  <si>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</si>
  <si>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</si>
  <si>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</si>
  <si>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</si>
  <si>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</si>
  <si>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</si>
  <si>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</si>
  <si>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</si>
  <si>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</si>
  <si>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</si>
  <si>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</si>
  <si>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</si>
  <si>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</si>
  <si>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</si>
  <si>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</si>
  <si>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</si>
  <si>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</si>
  <si>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</si>
  <si>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</si>
  <si>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</si>
  <si>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</si>
  <si>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</si>
  <si>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</si>
  <si>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</si>
  <si>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</si>
  <si>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</si>
  <si>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</si>
  <si>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</si>
  <si>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</si>
  <si>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</si>
  <si>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</si>
  <si>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</si>
  <si>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</si>
  <si>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</si>
  <si>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</si>
  <si>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</si>
  <si>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</si>
  <si>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</si>
  <si>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</si>
  <si>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</si>
  <si>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</si>
  <si>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</si>
  <si>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</si>
  <si>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</si>
  <si>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</si>
  <si>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</si>
  <si>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</si>
  <si>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</si>
  <si>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</si>
  <si>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</si>
  <si>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</si>
  <si>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</si>
  <si>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</si>
  <si>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</si>
  <si>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</si>
  <si>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</si>
  <si>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</si>
  <si>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</si>
  <si>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</si>
  <si>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</si>
  <si>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</si>
  <si>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</si>
  <si>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</si>
  <si>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</si>
  <si>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</si>
  <si>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</si>
  <si>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</si>
  <si>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</si>
  <si>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</si>
  <si>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</si>
  <si>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</si>
  <si>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</si>
  <si>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</si>
  <si>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</si>
  <si>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</si>
  <si>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</si>
  <si>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</si>
  <si>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</si>
  <si>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</si>
  <si>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</si>
  <si>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</si>
  <si>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</si>
  <si>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</si>
  <si>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</si>
  <si>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</si>
  <si>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</si>
  <si>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</si>
  <si>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</si>
  <si>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</si>
  <si>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</si>
  <si>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</si>
  <si>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</si>
  <si>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</si>
  <si>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</si>
  <si>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</si>
  <si>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</si>
  <si>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</si>
  <si>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</si>
  <si>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</si>
  <si>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</si>
  <si>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</si>
  <si>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</si>
  <si>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</si>
  <si>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</si>
  <si>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</si>
  <si>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</si>
  <si>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</si>
  <si>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</si>
  <si>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</si>
  <si>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</si>
  <si>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</si>
  <si>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</si>
  <si>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</si>
  <si>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</si>
  <si>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</si>
  <si>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</si>
  <si>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</si>
  <si>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</si>
  <si>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</si>
  <si>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</si>
  <si>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</si>
  <si>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</si>
  <si>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</si>
  <si>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</si>
  <si>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</si>
  <si>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</si>
  <si>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</si>
  <si>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</si>
  <si>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</si>
  <si>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</si>
  <si>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</si>
  <si>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</si>
  <si>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</si>
  <si>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</si>
  <si>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</si>
  <si>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</si>
  <si>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</si>
  <si>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</si>
  <si>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</si>
  <si>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</si>
  <si>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</si>
  <si>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</si>
  <si>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</si>
  <si>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</si>
  <si>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</si>
  <si>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</si>
  <si>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</si>
  <si>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</si>
  <si>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</si>
  <si>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</si>
  <si>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</si>
  <si>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</si>
  <si>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</si>
  <si>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</si>
  <si>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</si>
  <si>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</si>
  <si>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</si>
  <si>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</si>
  <si>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</si>
  <si>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</si>
  <si>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</si>
  <si>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</si>
  <si>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</si>
  <si>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</si>
  <si>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</si>
  <si>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</si>
  <si>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</si>
  <si>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</si>
  <si>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</si>
  <si>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</si>
  <si>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</si>
  <si>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</si>
  <si>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</si>
  <si>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</si>
  <si>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</si>
  <si>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</si>
  <si>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</si>
  <si>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</si>
  <si>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</si>
  <si>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</si>
  <si>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</si>
  <si>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</si>
  <si>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</si>
  <si>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</si>
  <si>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</si>
  <si>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</si>
  <si>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</si>
  <si>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</si>
  <si>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</si>
  <si>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</si>
  <si>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</si>
  <si>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</si>
  <si>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</si>
  <si>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</si>
  <si>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</si>
  <si>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</si>
  <si>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</si>
  <si>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</si>
  <si>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</si>
  <si>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</si>
  <si>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</si>
  <si>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</si>
  <si>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</si>
  <si>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</si>
  <si>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</si>
  <si>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</si>
  <si>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</si>
  <si>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</si>
  <si>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</si>
  <si>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</si>
  <si>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</si>
  <si>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</si>
  <si>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</si>
  <si>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</si>
  <si>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</si>
  <si>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</si>
  <si>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</si>
  <si>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</si>
  <si>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</si>
  <si>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</si>
  <si>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</si>
  <si>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</si>
  <si>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</si>
  <si>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</si>
  <si>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</si>
  <si>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</si>
  <si>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</si>
  <si>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</si>
  <si>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</si>
  <si>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</si>
  <si>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</si>
  <si>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</si>
  <si>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</si>
  <si>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</si>
  <si>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</si>
  <si>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</si>
  <si>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</si>
  <si>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</si>
  <si>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</si>
  <si>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</si>
  <si>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</si>
  <si>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</si>
  <si>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</si>
  <si>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</si>
  <si>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</si>
  <si>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</si>
  <si>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</si>
  <si>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</si>
  <si>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</si>
  <si>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</si>
  <si>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</si>
  <si>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</si>
  <si>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</si>
  <si>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</si>
  <si>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</si>
  <si>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</si>
  <si>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</si>
  <si>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</si>
  <si>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</si>
  <si>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</si>
  <si>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</si>
  <si>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</si>
  <si>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</si>
  <si>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</si>
  <si>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</si>
  <si>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</si>
  <si>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</si>
  <si>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</si>
  <si>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</si>
  <si>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</si>
  <si>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</si>
  <si>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</si>
  <si>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</si>
  <si>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</si>
  <si>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</si>
  <si>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</si>
  <si>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</si>
  <si>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</si>
  <si>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</si>
  <si>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</si>
  <si>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</si>
  <si>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</si>
  <si>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</si>
  <si>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</si>
  <si>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</si>
  <si>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</si>
  <si>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</si>
  <si>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</si>
  <si>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</si>
  <si>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</si>
  <si>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</si>
  <si>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</si>
  <si>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</si>
  <si>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</si>
  <si>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</si>
  <si>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</si>
  <si>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</si>
  <si>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</si>
  <si>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</si>
  <si>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</si>
  <si>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</si>
  <si>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</si>
  <si>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</si>
  <si>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</si>
  <si>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</si>
  <si>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</si>
  <si>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</si>
  <si>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</si>
  <si>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</si>
  <si>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</si>
  <si>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</si>
  <si>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</si>
  <si>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</si>
  <si>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</si>
  <si>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</si>
  <si>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</si>
  <si>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</si>
  <si>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</si>
  <si>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</si>
  <si>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</si>
  <si>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</si>
  <si>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</si>
  <si>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</si>
  <si>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</si>
  <si>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</si>
  <si>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</si>
  <si>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</si>
  <si>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</si>
  <si>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</si>
  <si>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</si>
  <si>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</si>
  <si>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</si>
  <si>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</si>
  <si>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</si>
  <si>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</si>
  <si>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</si>
  <si>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</si>
  <si>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</si>
  <si>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</si>
  <si>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</si>
  <si>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</si>
  <si>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</si>
  <si>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</si>
  <si>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</si>
  <si>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</si>
  <si>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</si>
  <si>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</si>
  <si>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</si>
  <si>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</si>
  <si>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</si>
  <si>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</si>
  <si>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</si>
  <si>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</si>
  <si>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</si>
  <si>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</si>
  <si>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</si>
  <si>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</si>
  <si>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</si>
  <si>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</si>
  <si>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</si>
  <si>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</si>
  <si>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</si>
  <si>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</si>
  <si>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</si>
  <si>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</si>
  <si>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</si>
  <si>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</si>
  <si>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</si>
  <si>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</si>
  <si>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</si>
  <si>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</si>
  <si>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</si>
  <si>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</si>
  <si>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</si>
  <si>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</si>
  <si>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</si>
  <si>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</si>
  <si>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</si>
  <si>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</si>
  <si>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</si>
  <si>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</si>
  <si>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</si>
  <si>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</si>
  <si>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</si>
  <si>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</si>
  <si>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</si>
  <si>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</si>
  <si>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</si>
  <si>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</si>
  <si>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</si>
  <si>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</si>
  <si>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</si>
  <si>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</si>
  <si>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</si>
  <si>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</si>
  <si>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</si>
  <si>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</si>
  <si>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</si>
  <si>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</si>
  <si>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</si>
  <si>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</si>
  <si>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</si>
  <si>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</si>
  <si>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</si>
  <si>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</si>
  <si>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</si>
  <si>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</si>
  <si>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</si>
  <si>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</si>
  <si>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</si>
  <si>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</si>
  <si>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</si>
  <si>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</si>
  <si>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</si>
  <si>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</si>
  <si>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</si>
  <si>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</si>
  <si>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</si>
  <si>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</si>
  <si>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</si>
  <si>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</si>
  <si>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</si>
  <si>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</si>
  <si>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</si>
  <si>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</si>
  <si>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</si>
  <si>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</si>
  <si>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</si>
  <si>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</si>
  <si>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</si>
  <si>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</si>
  <si>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</si>
  <si>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</si>
  <si>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</si>
  <si>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</si>
  <si>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</si>
  <si>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</si>
  <si>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</si>
  <si>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</si>
  <si>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</si>
  <si>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</si>
  <si>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</si>
  <si>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</si>
  <si>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</si>
  <si>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</si>
  <si>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</si>
  <si>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</si>
  <si>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</si>
  <si>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</si>
  <si>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</si>
  <si>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</si>
  <si>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</si>
  <si>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</si>
  <si>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</si>
  <si>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</si>
  <si>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</si>
  <si>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</si>
  <si>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</si>
  <si>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</si>
  <si>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</si>
  <si>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</si>
  <si>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</si>
  <si>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</si>
  <si>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</si>
  <si>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</si>
  <si>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</si>
  <si>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</si>
  <si>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</si>
  <si>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</si>
  <si>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</si>
  <si>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</si>
  <si>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</si>
  <si>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</si>
  <si>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</si>
  <si>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</si>
  <si>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</si>
  <si>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</si>
  <si>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</si>
  <si>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</si>
  <si>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</si>
  <si>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</si>
  <si>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</si>
  <si>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</si>
  <si>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</si>
  <si>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</si>
  <si>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</si>
  <si>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</si>
  <si>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</si>
  <si>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</si>
  <si>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</si>
  <si>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</si>
  <si>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</si>
  <si>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</si>
  <si>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</si>
  <si>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</si>
  <si>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</si>
  <si>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</si>
  <si>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</si>
  <si>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</si>
  <si>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</si>
  <si>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</si>
  <si>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</si>
  <si>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</si>
  <si>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</si>
  <si>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</si>
  <si>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</si>
  <si>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</si>
  <si>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</si>
  <si>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</si>
  <si>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</si>
  <si>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</si>
  <si>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</si>
  <si>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</si>
  <si>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</si>
  <si>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</si>
  <si>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</si>
  <si>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</si>
  <si>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</si>
  <si>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</si>
  <si>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</si>
  <si>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</si>
  <si>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</si>
  <si>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</si>
  <si>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</si>
  <si>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</si>
  <si>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</si>
  <si>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</si>
  <si>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</si>
  <si>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</si>
  <si>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</si>
  <si>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</si>
  <si>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</si>
  <si>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</si>
  <si>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</si>
  <si>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</si>
  <si>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</si>
  <si>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</si>
  <si>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</si>
  <si>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</si>
  <si>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</si>
  <si>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</si>
  <si>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</si>
  <si>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</si>
  <si>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</si>
  <si>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</si>
  <si>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</si>
  <si>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</si>
  <si>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</si>
  <si>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</si>
  <si>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</si>
  <si>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</si>
  <si>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</si>
  <si>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</si>
  <si>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</si>
  <si>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</si>
  <si>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</si>
  <si>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</si>
  <si>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</si>
  <si>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</si>
  <si>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</si>
  <si>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</si>
  <si>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</si>
  <si>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</si>
  <si>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</si>
  <si>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</si>
  <si>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</si>
  <si>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</si>
  <si>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</si>
  <si>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</si>
  <si>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</si>
  <si>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</si>
  <si>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</si>
  <si>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</si>
  <si>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</si>
  <si>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</si>
  <si>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</si>
  <si>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</si>
  <si>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</si>
  <si>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</si>
  <si>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</si>
  <si>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</si>
  <si>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</si>
  <si>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</si>
  <si>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</si>
  <si>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</si>
  <si>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</si>
  <si>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</si>
  <si>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</si>
  <si>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</si>
  <si>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</si>
  <si>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</si>
  <si>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</si>
  <si>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</si>
  <si>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</si>
  <si>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</si>
  <si>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</si>
  <si>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</si>
  <si>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</si>
  <si>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</si>
  <si>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</si>
  <si>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</si>
  <si>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</si>
  <si>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</si>
  <si>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</si>
  <si>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</si>
  <si>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</si>
  <si>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</si>
  <si>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</si>
  <si>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</si>
  <si>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</si>
  <si>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</si>
  <si>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</si>
  <si>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</si>
  <si>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</si>
  <si>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</si>
  <si>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</si>
  <si>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</si>
  <si>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</si>
  <si>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</si>
  <si>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</si>
  <si>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</si>
  <si>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</si>
  <si>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</si>
  <si>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</si>
  <si>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</si>
  <si>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</si>
  <si>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</si>
  <si>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</si>
  <si>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</si>
  <si>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</si>
  <si>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</si>
  <si>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</si>
  <si>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</si>
  <si>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</si>
  <si>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</si>
  <si>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</si>
  <si>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</si>
  <si>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</si>
  <si>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</si>
  <si>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</si>
  <si>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</si>
  <si>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</si>
  <si>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</si>
  <si>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</si>
  <si>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</si>
  <si>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</si>
  <si>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</si>
  <si>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</si>
  <si>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</si>
  <si>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</si>
  <si>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</si>
  <si>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</si>
  <si>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</si>
  <si>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</si>
  <si>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</si>
  <si>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</si>
  <si>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</si>
  <si>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</si>
  <si>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</si>
  <si>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</si>
  <si>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</si>
  <si>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</si>
  <si>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</si>
  <si>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</si>
  <si>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</si>
  <si>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</si>
  <si>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</si>
  <si>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</si>
  <si>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</si>
  <si>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</si>
  <si>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</si>
  <si>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</si>
  <si>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</si>
  <si>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</si>
  <si>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</si>
  <si>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</si>
  <si>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</si>
  <si>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</si>
  <si>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</si>
  <si>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</si>
  <si>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</si>
  <si>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</si>
  <si>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</si>
  <si>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</si>
  <si>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</si>
  <si>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</si>
  <si>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</si>
  <si>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</si>
  <si>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</si>
  <si>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</si>
  <si>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</si>
  <si>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</si>
  <si>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</si>
  <si>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</si>
  <si>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</si>
  <si>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</si>
  <si>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</si>
  <si>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</si>
  <si>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</si>
  <si>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</si>
  <si>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</si>
  <si>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</si>
  <si>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</si>
  <si>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</si>
  <si>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</si>
  <si>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</si>
  <si>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</si>
  <si>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</si>
  <si>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</si>
  <si>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</si>
  <si>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</si>
  <si>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</si>
  <si>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</si>
  <si>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</si>
  <si>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</si>
  <si>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</si>
  <si>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</si>
  <si>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</si>
  <si>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</si>
  <si>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</si>
  <si>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</si>
  <si>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</si>
  <si>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</si>
  <si>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</si>
  <si>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</si>
  <si>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</si>
  <si>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</si>
  <si>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</si>
  <si>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</si>
  <si>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</si>
  <si>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</si>
  <si>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</si>
  <si>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</si>
  <si>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</si>
  <si>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</si>
  <si>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</si>
  <si>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</si>
  <si>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</si>
  <si>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</si>
  <si>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</si>
  <si>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</si>
  <si>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</si>
  <si>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</si>
  <si>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</si>
  <si>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</si>
  <si>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</si>
  <si>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</si>
  <si>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</si>
  <si>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</si>
  <si>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</si>
  <si>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</si>
  <si>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</si>
  <si>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</si>
  <si>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</si>
  <si>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</si>
  <si>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</si>
  <si>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</si>
  <si>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</si>
  <si>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</si>
  <si>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</si>
  <si>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</si>
  <si>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</si>
  <si>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</si>
  <si>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</si>
  <si>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</si>
  <si>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</si>
  <si>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</si>
  <si>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</si>
  <si>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</si>
  <si>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</si>
  <si>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</si>
  <si>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</si>
  <si>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</si>
  <si>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</si>
  <si>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</si>
  <si>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</si>
  <si>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</si>
  <si>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</si>
  <si>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</si>
  <si>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</si>
  <si>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</si>
  <si>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</si>
  <si>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</si>
  <si>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</si>
  <si>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</si>
  <si>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</si>
  <si>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</si>
  <si>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</si>
  <si>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</si>
  <si>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</si>
  <si>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</si>
  <si>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</si>
  <si>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</si>
  <si>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</si>
  <si>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</si>
  <si>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</si>
  <si>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</si>
  <si>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</si>
  <si>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</si>
  <si>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</si>
  <si>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</si>
  <si>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</si>
  <si>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</si>
  <si>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</si>
  <si>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</si>
  <si>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</si>
  <si>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</si>
  <si>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</si>
  <si>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</si>
  <si>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</si>
  <si>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</si>
  <si>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</si>
  <si>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</si>
  <si>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</si>
  <si>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</si>
  <si>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</si>
  <si>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</si>
  <si>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</si>
  <si>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</si>
  <si>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</si>
  <si>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</si>
  <si>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</si>
  <si>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</si>
  <si>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</si>
  <si>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</si>
  <si>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</si>
  <si>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</si>
  <si>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</si>
  <si>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</si>
  <si>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</si>
  <si>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</si>
  <si>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</si>
  <si>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</si>
  <si>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</si>
  <si>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</si>
  <si>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</si>
  <si>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</si>
  <si>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</si>
  <si>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</si>
  <si>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</si>
  <si>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</si>
  <si>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</si>
  <si>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</si>
  <si>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</si>
  <si>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</si>
  <si>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</si>
  <si>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</si>
  <si>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</si>
  <si>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</si>
  <si>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</si>
  <si>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</si>
  <si>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</si>
  <si>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</si>
  <si>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</si>
  <si>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</si>
  <si>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</si>
  <si>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</si>
  <si>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</si>
  <si>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</si>
  <si>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</si>
  <si>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</si>
  <si>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</si>
  <si>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</si>
  <si>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</si>
  <si>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</si>
  <si>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</si>
  <si>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</si>
  <si>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</si>
  <si>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</si>
  <si>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</si>
  <si>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</si>
  <si>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</si>
  <si>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</si>
  <si>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</si>
  <si>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</si>
  <si>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</si>
  <si>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</si>
  <si>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</si>
  <si>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</si>
  <si>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</si>
  <si>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</si>
  <si>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</si>
  <si>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</si>
  <si>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</si>
  <si>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</si>
  <si>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</si>
  <si>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</si>
  <si>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</si>
  <si>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</si>
  <si>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</si>
  <si>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</si>
  <si>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</si>
  <si>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</si>
  <si>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</si>
  <si>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</si>
  <si>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</si>
  <si>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</si>
  <si>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</si>
  <si>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</si>
  <si>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</si>
  <si>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</si>
  <si>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</si>
  <si>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</si>
  <si>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</si>
  <si>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</si>
  <si>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</si>
  <si>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</si>
  <si>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</si>
  <si>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</si>
  <si>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</si>
  <si>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</si>
  <si>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</si>
  <si>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</si>
  <si>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</si>
  <si>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</si>
  <si>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</si>
  <si>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</si>
  <si>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</si>
  <si>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</si>
  <si>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</si>
  <si>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</si>
  <si>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</si>
  <si>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</si>
  <si>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</si>
  <si>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</si>
  <si>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</si>
  <si>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</si>
  <si>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</si>
  <si>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</si>
  <si>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</si>
  <si>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</si>
  <si>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</si>
  <si>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</si>
  <si>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</si>
  <si>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</si>
  <si>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</si>
  <si>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</si>
  <si>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</si>
  <si>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</si>
  <si>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</si>
  <si>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</si>
  <si>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</si>
  <si>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</si>
  <si>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</si>
  <si>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</si>
  <si>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</si>
  <si>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</si>
  <si>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</si>
  <si>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</si>
  <si>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</si>
  <si>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</si>
  <si>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</si>
  <si>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</si>
  <si>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</si>
  <si>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</si>
  <si>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</si>
  <si>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</si>
  <si>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</si>
  <si>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</si>
  <si>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</si>
  <si>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</si>
  <si>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</si>
  <si>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</si>
  <si>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</si>
  <si>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</si>
  <si>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</si>
  <si>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</si>
  <si>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</si>
  <si>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</si>
  <si>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</si>
  <si>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</si>
  <si>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</si>
  <si>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</si>
  <si>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</si>
  <si>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</si>
  <si>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</si>
  <si>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</si>
  <si>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</si>
  <si>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</si>
  <si>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</si>
  <si>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</si>
  <si>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</si>
  <si>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</si>
  <si>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</si>
  <si>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</si>
  <si>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</si>
  <si>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</si>
  <si>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</si>
  <si>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</si>
  <si>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</si>
  <si>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</si>
  <si>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</si>
  <si>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</si>
  <si>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</si>
  <si>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</si>
  <si>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</si>
  <si>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</si>
  <si>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</si>
  <si>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</si>
  <si>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</si>
  <si>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</si>
  <si>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</si>
  <si>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</si>
  <si>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</si>
  <si>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</si>
  <si>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</si>
  <si>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</si>
  <si>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</si>
  <si>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</si>
  <si>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</si>
  <si>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</si>
  <si>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</si>
  <si>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</si>
  <si>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</si>
  <si>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</si>
  <si>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</si>
  <si>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</si>
  <si>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</si>
  <si>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</si>
  <si>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</si>
  <si>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</si>
  <si>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</si>
  <si>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</si>
  <si>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</si>
  <si>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</si>
  <si>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</si>
  <si>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</si>
  <si>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</si>
  <si>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</si>
  <si>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</si>
  <si>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</si>
  <si>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</si>
  <si>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</si>
  <si>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</si>
  <si>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</si>
  <si>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</si>
  <si>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</si>
  <si>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</si>
  <si>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</si>
  <si>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</si>
  <si>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</si>
  <si>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</si>
  <si>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</si>
  <si>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</si>
  <si>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</si>
  <si>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</si>
  <si>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</si>
  <si>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</si>
  <si>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</si>
  <si>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</si>
  <si>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</si>
  <si>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</si>
  <si>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</si>
  <si>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</si>
  <si>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</si>
  <si>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</si>
  <si>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</si>
  <si>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</si>
  <si>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</si>
  <si>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</si>
  <si>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</si>
  <si>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</si>
  <si>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</si>
  <si>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</si>
  <si>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</si>
  <si>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</si>
  <si>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</si>
  <si>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</si>
  <si>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</si>
  <si>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</si>
  <si>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</si>
  <si>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</si>
  <si>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</si>
  <si>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</si>
  <si>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</si>
  <si>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</si>
  <si>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</si>
  <si>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</si>
  <si>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</si>
  <si>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</si>
  <si>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</si>
  <si>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</si>
  <si>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</si>
  <si>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</si>
  <si>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</si>
  <si>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</si>
  <si>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</si>
  <si>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</si>
  <si>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</si>
  <si>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</si>
  <si>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</si>
  <si>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</si>
  <si>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</si>
  <si>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</si>
  <si>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</si>
  <si>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</si>
  <si>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</si>
  <si>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</si>
  <si>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</si>
  <si>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</si>
  <si>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</si>
  <si>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</si>
  <si>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</si>
  <si>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</si>
  <si>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</si>
  <si>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</si>
  <si>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</si>
  <si>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</si>
  <si>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</si>
  <si>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</si>
  <si>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</si>
  <si>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</si>
  <si>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</si>
  <si>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</si>
  <si>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</si>
  <si>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</si>
  <si>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</si>
  <si>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</si>
  <si>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</si>
  <si>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</si>
  <si>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</si>
  <si>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</si>
  <si>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</si>
  <si>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</si>
  <si>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</si>
  <si>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</si>
  <si>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</si>
  <si>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</si>
  <si>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</si>
  <si>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</si>
  <si>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</si>
  <si>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</si>
  <si>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</si>
  <si>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</si>
  <si>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</si>
  <si>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</si>
  <si>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</si>
  <si>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</si>
  <si>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</si>
  <si>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</si>
  <si>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</si>
  <si>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</si>
  <si>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</si>
  <si>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</si>
  <si>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</si>
  <si>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</si>
  <si>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</si>
  <si>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</si>
  <si>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</si>
  <si>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</si>
  <si>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</si>
  <si>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</si>
  <si>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</si>
  <si>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</si>
  <si>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</si>
  <si>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</si>
  <si>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</si>
  <si>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</si>
  <si>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</si>
  <si>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</si>
  <si>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</si>
  <si>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</si>
  <si>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</si>
  <si>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</si>
  <si>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</si>
  <si>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</si>
  <si>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</si>
  <si>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</si>
  <si>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</si>
  <si>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</si>
  <si>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</si>
  <si>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</si>
  <si>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</si>
  <si>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</si>
  <si>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</si>
  <si>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</si>
  <si>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</si>
  <si>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</si>
  <si>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</si>
  <si>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</si>
  <si>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</si>
  <si>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</si>
  <si>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</si>
  <si>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</si>
  <si>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</si>
  <si>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</si>
  <si>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</si>
  <si>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</si>
  <si>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</si>
  <si>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</si>
  <si>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</si>
  <si>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</si>
  <si>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</si>
  <si>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</si>
  <si>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</si>
  <si>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</si>
  <si>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</si>
  <si>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</si>
  <si>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</si>
  <si>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</si>
  <si>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</si>
  <si>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</si>
  <si>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</si>
  <si>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</si>
  <si>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</si>
  <si>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</si>
  <si>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</si>
  <si>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</si>
  <si>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</si>
  <si>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</si>
  <si>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</si>
  <si>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</si>
  <si>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</si>
  <si>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</si>
  <si>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</si>
  <si>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</si>
  <si>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</si>
  <si>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</si>
  <si>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</si>
  <si>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</si>
  <si>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</si>
  <si>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</si>
  <si>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</si>
  <si>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</si>
  <si>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</si>
  <si>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</si>
  <si>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</si>
  <si>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</si>
  <si>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</si>
  <si>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</si>
  <si>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</si>
  <si>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</si>
  <si>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</si>
  <si>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</si>
  <si>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</si>
  <si>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</si>
  <si>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</si>
  <si>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</si>
  <si>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</si>
  <si>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</si>
  <si>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</si>
  <si>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</si>
  <si>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</si>
  <si>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</si>
  <si>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</si>
  <si>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</si>
  <si>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</si>
  <si>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</si>
  <si>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</si>
  <si>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</si>
  <si>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</si>
  <si>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</si>
  <si>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</si>
  <si>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</si>
  <si>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</si>
  <si>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</si>
  <si>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</si>
  <si>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</si>
  <si>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</si>
  <si>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</si>
  <si>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</si>
  <si>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</si>
  <si>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</si>
  <si>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</si>
  <si>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</si>
  <si>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</si>
  <si>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</si>
  <si>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</si>
  <si>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</si>
  <si>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</si>
  <si>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</si>
  <si>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</si>
  <si>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</si>
  <si>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</si>
  <si>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</si>
  <si>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</si>
  <si>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</si>
  <si>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</si>
  <si>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</si>
  <si>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</si>
  <si>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</si>
  <si>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</si>
  <si>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</si>
  <si>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</si>
  <si>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</si>
  <si>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</si>
  <si>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</si>
  <si>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</si>
  <si>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</si>
  <si>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</si>
  <si>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</si>
  <si>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</si>
  <si>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</si>
  <si>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</si>
  <si>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</si>
  <si>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</si>
  <si>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</si>
  <si>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</si>
  <si>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</si>
  <si>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</si>
  <si>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</si>
  <si>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</si>
  <si>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</si>
  <si>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</si>
  <si>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</si>
  <si>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</si>
  <si>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</si>
  <si>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</si>
  <si>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</si>
  <si>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</si>
  <si>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</si>
  <si>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</si>
  <si>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</si>
  <si>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</si>
  <si>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</si>
  <si>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</si>
  <si>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</si>
  <si>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</si>
  <si>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</si>
  <si>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</si>
  <si>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</si>
  <si>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</si>
  <si>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</si>
  <si>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</si>
  <si>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</si>
  <si>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</si>
  <si>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</si>
  <si>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</si>
  <si>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</si>
  <si>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</si>
  <si>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</si>
  <si>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</si>
  <si>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</si>
  <si>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</si>
  <si>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</si>
  <si>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</si>
  <si>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</si>
  <si>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</si>
  <si>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</si>
  <si>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</si>
  <si>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</si>
  <si>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</si>
  <si>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</si>
  <si>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</si>
  <si>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</si>
  <si>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</si>
  <si>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</si>
  <si>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</si>
  <si>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</si>
  <si>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</si>
  <si>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</si>
  <si>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</si>
  <si>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</si>
  <si>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</si>
  <si>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</si>
  <si>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</si>
  <si>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</si>
  <si>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</si>
  <si>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</si>
  <si>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</si>
  <si>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</si>
  <si>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</si>
  <si>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</si>
  <si>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</si>
  <si>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</si>
  <si>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</si>
  <si>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</si>
  <si>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</si>
  <si>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</si>
  <si>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</si>
  <si>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</si>
  <si>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</si>
  <si>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</si>
  <si>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</si>
  <si>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</si>
  <si>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</si>
  <si>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</si>
  <si>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</si>
  <si>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</si>
  <si>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</si>
  <si>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</si>
  <si>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</si>
  <si>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</si>
  <si>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</si>
  <si>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</si>
  <si>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</si>
  <si>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</si>
  <si>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</si>
  <si>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</si>
  <si>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</si>
  <si>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</si>
  <si>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</si>
  <si>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</si>
  <si>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</si>
  <si>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</si>
  <si>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</si>
  <si>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</si>
  <si>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</si>
  <si>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</si>
  <si>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</si>
  <si>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</si>
  <si>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</si>
  <si>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</si>
  <si>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</si>
  <si>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</si>
  <si>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</si>
  <si>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</si>
  <si>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</si>
  <si>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</si>
  <si>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</si>
  <si>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</si>
  <si>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</si>
  <si>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</si>
  <si>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</si>
  <si>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</si>
  <si>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</si>
  <si>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</si>
  <si>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</si>
  <si>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</si>
  <si>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</si>
  <si>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</si>
  <si>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</si>
  <si>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</si>
  <si>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</si>
  <si>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</si>
  <si>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</si>
  <si>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</si>
  <si>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</si>
  <si>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</si>
  <si>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</si>
  <si>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</si>
  <si>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</si>
  <si>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</si>
  <si>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</si>
  <si>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</si>
  <si>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</si>
  <si>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</si>
  <si>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</si>
  <si>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</si>
  <si>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</si>
  <si>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</si>
  <si>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</si>
  <si>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</si>
  <si>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</si>
  <si>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</si>
  <si>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</si>
  <si>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</si>
  <si>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</si>
  <si>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</si>
  <si>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</si>
  <si>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</si>
  <si>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</si>
  <si>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</si>
  <si>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</si>
  <si>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</si>
  <si>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</si>
  <si>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</si>
  <si>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</si>
  <si>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</si>
  <si>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</si>
  <si>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</si>
  <si>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</si>
  <si>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</si>
  <si>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</si>
  <si>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</si>
  <si>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</si>
  <si>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</si>
  <si>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</si>
  <si>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</si>
  <si>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</si>
  <si>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</si>
  <si>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</si>
  <si>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</si>
  <si>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</si>
  <si>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</si>
  <si>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</si>
  <si>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</si>
  <si>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</si>
  <si>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</si>
  <si>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</si>
  <si>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</si>
  <si>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</si>
  <si>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</si>
  <si>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</si>
  <si>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</si>
  <si>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</si>
  <si>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</si>
  <si>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</si>
  <si>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</si>
  <si>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</si>
  <si>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</si>
  <si>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</si>
  <si>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</si>
  <si>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</si>
  <si>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</si>
  <si>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</si>
  <si>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</si>
  <si>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</si>
  <si>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</si>
  <si>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</si>
  <si>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</si>
  <si>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</si>
  <si>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</si>
  <si>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</si>
  <si>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</si>
  <si>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</si>
  <si>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</si>
  <si>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</si>
  <si>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</si>
  <si>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</si>
  <si>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</si>
  <si>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</si>
  <si>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</si>
  <si>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</si>
  <si>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</si>
  <si>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</si>
  <si>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</si>
  <si>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</si>
  <si>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</si>
  <si>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</si>
  <si>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</si>
  <si>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</si>
  <si>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</si>
  <si>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</si>
  <si>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</si>
  <si>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</si>
  <si>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</si>
  <si>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</si>
  <si>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</si>
  <si>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</si>
  <si>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</si>
  <si>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</si>
  <si>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</si>
  <si>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</si>
  <si>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</si>
  <si>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</si>
  <si>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</si>
  <si>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</si>
  <si>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</si>
  <si>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</si>
  <si>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</si>
  <si>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</si>
  <si>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</si>
  <si>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</si>
  <si>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</si>
  <si>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</si>
  <si>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</si>
  <si>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</si>
  <si>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</si>
  <si>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</si>
  <si>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</si>
  <si>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</si>
  <si>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</si>
  <si>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</si>
  <si>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</si>
  <si>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</si>
  <si>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</si>
  <si>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</si>
  <si>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</si>
  <si>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</si>
  <si>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</si>
  <si>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</si>
  <si>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</si>
  <si>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</si>
  <si>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</si>
  <si>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</si>
  <si>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</si>
  <si>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</si>
  <si>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</si>
  <si>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</si>
  <si>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</si>
  <si>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</si>
  <si>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</si>
  <si>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</si>
  <si>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</si>
  <si>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</si>
  <si>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</si>
  <si>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</si>
  <si>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</si>
  <si>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</si>
  <si>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</si>
  <si>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</si>
  <si>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</si>
  <si>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</si>
  <si>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</si>
  <si>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</si>
  <si>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</si>
  <si>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</si>
  <si>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</si>
  <si>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</si>
  <si>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</si>
  <si>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</si>
  <si>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</si>
  <si>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</si>
  <si>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</si>
  <si>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</si>
  <si>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</si>
  <si>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</si>
  <si>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</si>
  <si>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</si>
  <si>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</si>
  <si>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</si>
  <si>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</si>
  <si>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</si>
  <si>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</si>
  <si>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</si>
  <si>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</si>
  <si>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</si>
  <si>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</si>
  <si>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</si>
  <si>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</si>
  <si>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</si>
  <si>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</si>
  <si>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</si>
  <si>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</si>
  <si>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</si>
  <si>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</si>
  <si>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</si>
  <si>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</si>
  <si>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</si>
  <si>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</si>
  <si>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</si>
  <si>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</si>
  <si>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</si>
  <si>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</si>
  <si>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</si>
  <si>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</si>
  <si>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</si>
  <si>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</si>
  <si>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</si>
  <si>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</si>
  <si>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</si>
  <si>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</si>
  <si>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</si>
  <si>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</si>
  <si>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</si>
  <si>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</si>
  <si>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</si>
  <si>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</si>
  <si>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</si>
  <si>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</si>
  <si>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</si>
  <si>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</si>
  <si>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</si>
  <si>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</si>
  <si>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</si>
  <si>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</si>
  <si>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</si>
  <si>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</si>
  <si>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</si>
  <si>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</si>
  <si>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</si>
  <si>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</si>
  <si>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</si>
  <si>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</si>
  <si>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</si>
  <si>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</si>
  <si>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</si>
  <si>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</si>
  <si>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</si>
  <si>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</si>
  <si>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</si>
  <si>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</si>
  <si>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</si>
  <si>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</si>
  <si>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</si>
  <si>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</si>
  <si>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</si>
  <si>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</si>
  <si>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</si>
  <si>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</si>
  <si>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</si>
  <si>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</si>
  <si>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</si>
  <si>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</si>
  <si>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</si>
  <si>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</si>
  <si>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</si>
  <si>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</si>
  <si>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</si>
  <si>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</si>
  <si>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</si>
  <si>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</si>
  <si>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</si>
  <si>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</si>
  <si>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</si>
  <si>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</si>
  <si>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</si>
  <si>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</si>
  <si>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</si>
  <si>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</si>
  <si>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</si>
  <si>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</si>
  <si>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</si>
  <si>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</si>
  <si>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</si>
  <si>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</si>
  <si>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</si>
  <si>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</si>
  <si>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</si>
  <si>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</si>
  <si>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</si>
  <si>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</si>
  <si>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</si>
  <si>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</si>
  <si>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</si>
  <si>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</si>
  <si>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</si>
  <si>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</si>
  <si>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</si>
  <si>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</si>
  <si>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</si>
  <si>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</si>
  <si>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</si>
  <si>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</si>
  <si>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</si>
  <si>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</si>
  <si>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</si>
  <si>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</si>
  <si>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</si>
  <si>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</si>
  <si>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</si>
  <si>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</si>
  <si>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</si>
  <si>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</si>
  <si>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</si>
  <si>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</si>
  <si>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</si>
  <si>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</si>
  <si>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</si>
  <si>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</si>
  <si>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</si>
  <si>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</si>
  <si>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</si>
  <si>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</si>
  <si>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</si>
  <si>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</si>
  <si>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</si>
  <si>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</si>
  <si>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</si>
  <si>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</si>
  <si>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</si>
  <si>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</si>
  <si>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</si>
  <si>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</si>
  <si>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</si>
  <si>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</si>
  <si>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</si>
  <si>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</si>
  <si>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</si>
  <si>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</si>
  <si>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</si>
  <si>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</si>
  <si>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</si>
  <si>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</si>
  <si>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</si>
  <si>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</si>
  <si>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</si>
  <si>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</si>
  <si>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</si>
  <si>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</si>
  <si>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</si>
  <si>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</si>
  <si>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</si>
  <si>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</si>
  <si>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</si>
  <si>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</si>
  <si>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</si>
  <si>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</si>
  <si>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</si>
  <si>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</si>
  <si>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</si>
  <si>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</si>
  <si>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</si>
  <si>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</si>
  <si>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</si>
  <si>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</si>
  <si>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</si>
  <si>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</si>
  <si>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</si>
  <si>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</si>
  <si>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</si>
  <si>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</si>
  <si>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</si>
  <si>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</si>
  <si>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</si>
  <si>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</si>
  <si>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</si>
  <si>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</si>
  <si>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</si>
  <si>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</si>
  <si>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</si>
  <si>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</si>
  <si>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</si>
  <si>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</si>
  <si>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</si>
  <si>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</si>
  <si>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</si>
  <si>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</si>
  <si>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</si>
  <si>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</si>
  <si>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</si>
  <si>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</si>
  <si>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</si>
  <si>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</si>
  <si>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</si>
  <si>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</si>
  <si>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</si>
  <si>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</si>
  <si>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</si>
  <si>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</si>
  <si>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</si>
  <si>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</si>
  <si>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</si>
  <si>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</si>
  <si>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</si>
  <si>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</si>
  <si>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</si>
  <si>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</si>
  <si>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</si>
  <si>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</si>
  <si>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</si>
  <si>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</si>
  <si>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</si>
  <si>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</si>
  <si>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</si>
  <si>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</si>
  <si>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</si>
  <si>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</si>
  <si>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</si>
  <si>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</si>
  <si>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</si>
  <si>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</si>
  <si>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</si>
  <si>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</si>
  <si>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</si>
  <si>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</si>
  <si>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</si>
  <si>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</si>
  <si>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</si>
  <si>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</si>
  <si>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</si>
  <si>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</si>
  <si>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</si>
  <si>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</si>
  <si>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</si>
  <si>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</si>
  <si>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</si>
  <si>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</si>
  <si>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</si>
  <si>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</si>
  <si>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</si>
  <si>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</si>
  <si>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</si>
  <si>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</si>
  <si>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</si>
  <si>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</si>
  <si>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</si>
  <si>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</si>
  <si>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</si>
  <si>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</si>
  <si>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</si>
  <si>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</si>
  <si>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</si>
  <si>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</si>
  <si>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</si>
  <si>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</si>
  <si>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</si>
  <si>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</si>
  <si>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</si>
  <si>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</si>
  <si>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</si>
  <si>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</si>
  <si>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</si>
  <si>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</si>
  <si>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</si>
  <si>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</si>
  <si>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</si>
  <si>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</si>
  <si>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</si>
  <si>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</si>
  <si>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</si>
  <si>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</si>
  <si>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</si>
  <si>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</si>
  <si>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</si>
  <si>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</si>
  <si>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</si>
  <si>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</si>
  <si>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</si>
  <si>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</si>
  <si>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</si>
  <si>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</si>
  <si>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</si>
  <si>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</si>
  <si>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</si>
  <si>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</si>
  <si>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</si>
  <si>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</si>
  <si>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</si>
  <si>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</si>
  <si>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</si>
  <si>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</si>
  <si>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</si>
  <si>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</si>
  <si>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</si>
  <si>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</si>
  <si>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</si>
  <si>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</si>
  <si>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</si>
  <si>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</si>
  <si>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</si>
  <si>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</si>
  <si>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</si>
  <si>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</si>
  <si>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</si>
  <si>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</si>
  <si>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</si>
  <si>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</si>
  <si>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</si>
  <si>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</si>
  <si>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</si>
  <si>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</si>
  <si>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</si>
  <si>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</si>
  <si>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</si>
  <si>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</si>
  <si>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</si>
  <si>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</si>
  <si>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</si>
  <si>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</si>
  <si>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</si>
  <si>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</si>
  <si>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</si>
  <si>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</si>
  <si>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</si>
  <si>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</si>
  <si>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</si>
  <si>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</si>
  <si>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</si>
  <si>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</si>
  <si>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</si>
  <si>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</si>
  <si>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</si>
  <si>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</si>
  <si>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</si>
  <si>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</si>
  <si>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</si>
  <si>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</si>
  <si>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</si>
  <si>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</si>
  <si>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</si>
  <si>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</si>
  <si>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</si>
  <si>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</si>
  <si>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</si>
  <si>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</si>
  <si>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</si>
  <si>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</si>
  <si>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</si>
  <si>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</si>
  <si>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</si>
  <si>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</si>
  <si>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</si>
  <si>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</si>
  <si>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</si>
  <si>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</si>
  <si>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</si>
  <si>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</si>
  <si>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</si>
  <si>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</si>
  <si>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</si>
  <si>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</si>
  <si>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</si>
  <si>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</si>
  <si>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</si>
  <si>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</si>
  <si>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</si>
  <si>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</si>
  <si>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</si>
  <si>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</si>
  <si>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</si>
  <si>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</si>
  <si>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</si>
  <si>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</si>
  <si>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</si>
  <si>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</si>
  <si>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</si>
  <si>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</si>
  <si>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</si>
  <si>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</si>
  <si>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</si>
  <si>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</si>
  <si>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</si>
  <si>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</si>
  <si>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</si>
  <si>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</si>
  <si>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</si>
  <si>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</si>
  <si>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</si>
  <si>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</si>
  <si>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</si>
  <si>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</si>
  <si>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</si>
  <si>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</si>
  <si>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</si>
  <si>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</si>
  <si>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</si>
  <si>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</si>
  <si>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</si>
  <si>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</si>
  <si>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</si>
  <si>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</si>
  <si>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</si>
  <si>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</si>
  <si>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</si>
  <si>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</si>
  <si>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</si>
  <si>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</si>
  <si>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</si>
  <si>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</si>
  <si>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</si>
  <si>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</si>
  <si>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</si>
  <si>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</si>
  <si>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</si>
  <si>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</si>
  <si>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</si>
  <si>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</si>
  <si>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</si>
  <si>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</si>
  <si>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</si>
  <si>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</si>
  <si>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</si>
  <si>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</si>
  <si>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</si>
  <si>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</si>
  <si>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</si>
  <si>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</si>
  <si>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</si>
  <si>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</si>
  <si>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</si>
  <si>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</si>
  <si>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</si>
  <si>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</si>
  <si>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</si>
  <si>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</si>
  <si>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</si>
  <si>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</si>
  <si>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</si>
  <si>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</si>
  <si>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</si>
  <si>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</si>
  <si>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</si>
  <si>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</si>
  <si>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</si>
  <si>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</si>
  <si>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</si>
  <si>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</si>
  <si>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</si>
  <si>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</si>
  <si>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</si>
  <si>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</si>
  <si>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</si>
  <si>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</si>
  <si>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</si>
  <si>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</si>
  <si>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</si>
  <si>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</si>
  <si>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</si>
  <si>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</si>
  <si>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</si>
  <si>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</si>
  <si>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</si>
  <si>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</si>
  <si>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</si>
  <si>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</si>
  <si>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</si>
  <si>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</si>
  <si>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</si>
  <si>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</si>
  <si>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</si>
  <si>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</si>
  <si>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</si>
  <si>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</si>
  <si>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</si>
  <si>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</si>
  <si>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</si>
  <si>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</si>
  <si>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</si>
  <si>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</si>
  <si>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</si>
  <si>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</si>
  <si>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</si>
  <si>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</si>
  <si>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</si>
  <si>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</si>
  <si>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</si>
  <si>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</si>
  <si>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</si>
  <si>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</si>
  <si>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</si>
  <si>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</si>
  <si>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</si>
  <si>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</si>
  <si>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</si>
  <si>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</si>
  <si>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</si>
  <si>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</si>
  <si>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</si>
  <si>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</si>
  <si>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</si>
  <si>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</si>
  <si>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</si>
  <si>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</si>
  <si>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</si>
  <si>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</si>
  <si>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</si>
  <si>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</si>
  <si>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</si>
  <si>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</si>
  <si>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</si>
  <si>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</si>
  <si>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</si>
  <si>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</si>
  <si>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</si>
  <si>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</si>
  <si>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</si>
  <si>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</si>
  <si>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</si>
  <si>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</si>
  <si>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</si>
  <si>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</si>
  <si>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</si>
  <si>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</si>
  <si>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</si>
  <si>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</si>
  <si>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</si>
  <si>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</si>
  <si>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</si>
  <si>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</si>
  <si>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</si>
  <si>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</si>
  <si>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</si>
  <si>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</si>
  <si>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</si>
  <si>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</si>
  <si>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</si>
  <si>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</si>
  <si>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</si>
  <si>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</si>
  <si>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</si>
  <si>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</si>
  <si>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</si>
  <si>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</si>
  <si>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</si>
  <si>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</si>
  <si>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</si>
  <si>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</si>
  <si>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</si>
  <si>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</si>
  <si>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</si>
  <si>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</si>
  <si>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</si>
  <si>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</si>
  <si>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</si>
  <si>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</si>
  <si>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</si>
  <si>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</si>
  <si>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</si>
  <si>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</si>
  <si>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</si>
  <si>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</si>
  <si>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</si>
  <si>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</si>
  <si>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</si>
  <si>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</si>
  <si>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</si>
  <si>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</si>
  <si>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</si>
  <si>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</si>
  <si>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</si>
  <si>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</si>
  <si>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</si>
  <si>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</si>
  <si>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</si>
  <si>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</si>
  <si>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</si>
  <si>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</si>
  <si>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</si>
  <si>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</si>
  <si>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</si>
  <si>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</si>
  <si>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</si>
  <si>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</si>
  <si>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</si>
  <si>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</si>
  <si>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</si>
  <si>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</si>
  <si>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</si>
  <si>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</si>
  <si>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</si>
  <si>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</si>
  <si>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</si>
  <si>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</si>
  <si>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</si>
  <si>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</si>
  <si>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</si>
  <si>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</si>
  <si>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</si>
  <si>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</si>
  <si>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</si>
  <si>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</si>
  <si>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</si>
  <si>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</si>
  <si>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</si>
  <si>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</si>
  <si>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</si>
  <si>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</si>
  <si>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</si>
  <si>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</si>
  <si>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</si>
  <si>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</si>
  <si>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</si>
  <si>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</si>
  <si>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</si>
  <si>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</si>
  <si>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</si>
  <si>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</si>
  <si>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</si>
  <si>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</si>
  <si>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</si>
  <si>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</si>
  <si>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</si>
  <si>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</si>
  <si>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</si>
  <si>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</si>
  <si>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</si>
  <si>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</si>
  <si>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</si>
  <si>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</si>
  <si>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</si>
  <si>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</si>
  <si>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</si>
  <si>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</si>
  <si>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</si>
  <si>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</si>
  <si>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</si>
  <si>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</si>
  <si>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</si>
  <si>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</si>
  <si>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</si>
  <si>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</si>
  <si>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</si>
  <si>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</si>
  <si>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</si>
  <si>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</si>
  <si>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</si>
  <si>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</si>
  <si>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</si>
  <si>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</si>
  <si>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</si>
  <si>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</si>
  <si>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</si>
  <si>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</si>
  <si>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</si>
  <si>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</si>
  <si>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</si>
  <si>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</si>
  <si>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</si>
  <si>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</si>
  <si>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</si>
  <si>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</si>
  <si>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</si>
  <si>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</si>
  <si>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</si>
  <si>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</si>
  <si>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</si>
  <si>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</si>
  <si>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</si>
  <si>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</si>
  <si>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</si>
  <si>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</si>
  <si>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</si>
  <si>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</si>
  <si>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</si>
  <si>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</si>
  <si>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</si>
  <si>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</si>
  <si>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</si>
  <si>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</si>
  <si>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</si>
  <si>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</si>
  <si>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</si>
  <si>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</si>
  <si>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</si>
  <si>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</si>
  <si>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</si>
  <si>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</si>
  <si>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</si>
  <si>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</si>
  <si>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</si>
  <si>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</si>
  <si>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</si>
  <si>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</si>
  <si>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</si>
  <si>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</si>
  <si>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</si>
  <si>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</si>
  <si>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</si>
  <si>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</si>
  <si>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</si>
  <si>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</si>
  <si>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</si>
  <si>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</si>
  <si>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</si>
  <si>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</si>
  <si>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</si>
  <si>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</si>
  <si>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</si>
  <si>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</si>
  <si>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</si>
  <si>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</si>
  <si>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</si>
  <si>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</si>
  <si>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</si>
  <si>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</si>
  <si>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</si>
  <si>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</si>
  <si>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</si>
  <si>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</si>
  <si>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</si>
  <si>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</si>
  <si>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</si>
  <si>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</si>
  <si>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</si>
  <si>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</si>
  <si>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</si>
  <si>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</si>
  <si>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</si>
  <si>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</si>
  <si>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</si>
  <si>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</si>
  <si>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</si>
  <si>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</si>
  <si>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</si>
  <si>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</si>
  <si>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</si>
  <si>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</si>
  <si>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</si>
  <si>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</si>
  <si>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</si>
  <si>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</si>
  <si>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</si>
  <si>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</si>
  <si>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</si>
  <si>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</si>
  <si>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</si>
  <si>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</si>
  <si>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</si>
  <si>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</si>
  <si>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</si>
  <si>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</si>
  <si>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</si>
  <si>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</si>
  <si>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</si>
  <si>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</si>
  <si>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</si>
  <si>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</si>
  <si>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</si>
  <si>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</si>
  <si>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</si>
  <si>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</si>
  <si>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</si>
  <si>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</si>
  <si>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</si>
  <si>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</si>
  <si>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</si>
  <si>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</si>
  <si>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</si>
  <si>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</si>
  <si>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</si>
  <si>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</si>
  <si>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</si>
  <si>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</si>
  <si>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</si>
  <si>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</si>
  <si>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</si>
  <si>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</si>
  <si>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</si>
  <si>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</si>
  <si>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</si>
  <si>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</si>
  <si>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</si>
  <si>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</si>
  <si>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</si>
  <si>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</si>
  <si>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</si>
  <si>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</si>
  <si>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</si>
  <si>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</si>
  <si>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</si>
  <si>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</si>
  <si>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</si>
  <si>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</si>
  <si>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</si>
  <si>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</si>
  <si>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</si>
  <si>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</si>
  <si>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</si>
  <si>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</si>
  <si>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</si>
  <si>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</si>
  <si>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</si>
  <si>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</si>
  <si>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</si>
  <si>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</si>
  <si>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</si>
  <si>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</si>
  <si>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</si>
  <si>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</si>
  <si>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</si>
  <si>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</si>
  <si>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</si>
  <si>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</si>
  <si>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</si>
  <si>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</si>
  <si>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</si>
  <si>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</si>
  <si>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</si>
  <si>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</si>
  <si>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</si>
  <si>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</si>
  <si>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</si>
  <si>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</si>
  <si>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</si>
  <si>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</si>
  <si>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</si>
  <si>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</si>
  <si>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</si>
  <si>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</si>
  <si>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</si>
  <si>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</si>
  <si>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</si>
  <si>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</si>
  <si>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</si>
  <si>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</si>
  <si>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</si>
  <si>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</si>
  <si>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</si>
  <si>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</si>
  <si>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</si>
  <si>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</si>
  <si>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</si>
  <si>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</si>
  <si>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</si>
  <si>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</si>
  <si>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</si>
  <si>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</si>
  <si>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</si>
  <si>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</si>
  <si>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</si>
  <si>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</si>
  <si>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</si>
  <si>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</si>
  <si>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</si>
  <si>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</si>
  <si>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</si>
  <si>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</si>
  <si>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</si>
  <si>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</si>
  <si>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</si>
  <si>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</si>
  <si>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</si>
  <si>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</si>
  <si>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</si>
  <si>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</si>
  <si>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</si>
  <si>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</si>
  <si>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</si>
  <si>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</si>
  <si>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</si>
  <si>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</si>
  <si>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</si>
  <si>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</si>
  <si>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</si>
  <si>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</si>
  <si>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</si>
  <si>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</si>
  <si>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</si>
  <si>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</si>
  <si>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</si>
  <si>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</si>
  <si>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</si>
  <si>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</si>
  <si>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</si>
  <si>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</si>
  <si>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</si>
  <si>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</si>
  <si>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</si>
  <si>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</si>
  <si>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</si>
  <si>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</si>
  <si>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</si>
  <si>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</si>
  <si>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</si>
  <si>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</si>
  <si>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</si>
  <si>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</si>
  <si>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</si>
  <si>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</si>
  <si>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</si>
  <si>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</si>
  <si>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</si>
  <si>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</si>
  <si>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</si>
  <si>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</si>
  <si>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</si>
  <si>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</si>
  <si>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</si>
  <si>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</si>
  <si>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</si>
  <si>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</si>
  <si>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</si>
  <si>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</si>
  <si>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</si>
  <si>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</si>
  <si>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</si>
  <si>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</si>
  <si>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</si>
  <si>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</si>
  <si>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</si>
  <si>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</si>
  <si>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</si>
  <si>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</si>
  <si>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</si>
  <si>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</si>
  <si>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</si>
  <si>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</si>
  <si>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</si>
  <si>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</si>
  <si>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</si>
  <si>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</si>
  <si>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</si>
  <si>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</si>
  <si>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</si>
  <si>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</si>
  <si>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</si>
  <si>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</si>
  <si>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</si>
  <si>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</si>
  <si>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</si>
  <si>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</si>
  <si>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</si>
  <si>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</si>
  <si>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</si>
  <si>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</si>
  <si>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</si>
  <si>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</si>
  <si>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</si>
  <si>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</si>
  <si>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</si>
  <si>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</si>
  <si>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</si>
  <si>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</si>
  <si>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</si>
  <si>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</si>
  <si>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</si>
  <si>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</si>
  <si>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</si>
  <si>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</si>
  <si>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</si>
  <si>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</si>
  <si>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</si>
  <si>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</si>
  <si>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</si>
  <si>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</si>
  <si>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</si>
  <si>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</si>
  <si>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</si>
  <si>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</si>
  <si>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</si>
  <si>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</si>
  <si>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</si>
  <si>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</si>
  <si>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</si>
  <si>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</si>
  <si>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</si>
  <si>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</si>
  <si>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</si>
  <si>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</si>
  <si>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</si>
  <si>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</si>
  <si>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</si>
  <si>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</si>
  <si>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</si>
  <si>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</si>
  <si>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</si>
  <si>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</si>
  <si>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</si>
  <si>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</si>
  <si>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</si>
  <si>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</si>
  <si>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</si>
  <si>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</si>
  <si>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</si>
  <si>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</si>
  <si>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</si>
  <si>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</si>
  <si>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</si>
  <si>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</si>
  <si>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</si>
  <si>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</si>
  <si>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</si>
  <si>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</si>
  <si>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</si>
  <si>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</si>
  <si>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</si>
  <si>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</si>
  <si>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</si>
  <si>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</si>
  <si>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</si>
  <si>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</si>
  <si>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</si>
  <si>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</si>
  <si>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</si>
  <si>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</si>
  <si>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</si>
  <si>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</si>
  <si>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</si>
  <si>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</si>
  <si>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</si>
  <si>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</si>
  <si>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</si>
  <si>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</si>
  <si>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</si>
  <si>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</si>
  <si>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</si>
  <si>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</si>
  <si>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</si>
  <si>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</si>
  <si>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</si>
  <si>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</si>
  <si>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</si>
  <si>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</si>
  <si>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</si>
  <si>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</si>
  <si>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</si>
  <si>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</si>
  <si>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</si>
  <si>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</si>
  <si>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</si>
  <si>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</si>
  <si>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</si>
  <si>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</si>
  <si>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</si>
  <si>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</si>
  <si>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</si>
  <si>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</si>
  <si>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</si>
  <si>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</si>
  <si>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</si>
  <si>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</si>
  <si>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</si>
  <si>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</si>
  <si>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</si>
  <si>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</si>
  <si>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</si>
  <si>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</si>
  <si>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</si>
  <si>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</si>
  <si>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</si>
  <si>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</si>
  <si>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</si>
  <si>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</si>
  <si>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</si>
  <si>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</si>
  <si>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</si>
  <si>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</si>
  <si>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</si>
  <si>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</si>
  <si>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</si>
  <si>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</si>
  <si>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</si>
  <si>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</si>
  <si>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</si>
  <si>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</si>
  <si>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</si>
  <si>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</si>
  <si>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</si>
  <si>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</si>
  <si>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</si>
  <si>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</si>
  <si>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</si>
  <si>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</si>
  <si>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</si>
  <si>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</si>
  <si>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</si>
  <si>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</si>
  <si>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</si>
  <si>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</si>
  <si>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</si>
  <si>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</si>
  <si>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</si>
  <si>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</si>
  <si>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</si>
  <si>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</si>
  <si>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</si>
  <si>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</si>
  <si>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</si>
  <si>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</si>
  <si>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</si>
  <si>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</si>
  <si>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</si>
  <si>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</si>
  <si>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</si>
  <si>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</si>
  <si>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</si>
  <si>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</si>
  <si>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</si>
  <si>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</si>
  <si>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</si>
  <si>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</si>
  <si>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</si>
  <si>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</si>
  <si>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</si>
  <si>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</si>
  <si>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</si>
  <si>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</si>
  <si>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</si>
  <si>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</si>
  <si>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</si>
  <si>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</si>
  <si>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</si>
  <si>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</si>
  <si>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</si>
  <si>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</si>
  <si>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</si>
  <si>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</si>
  <si>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</si>
  <si>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</si>
  <si>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</si>
  <si>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</si>
  <si>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</si>
  <si>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</si>
  <si>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</si>
  <si>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</si>
  <si>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</si>
  <si>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</si>
  <si>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</si>
  <si>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</si>
  <si>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</si>
  <si>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</si>
  <si>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</si>
  <si>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</si>
  <si>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</si>
  <si>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</si>
  <si>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</si>
  <si>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</si>
  <si>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</si>
  <si>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</si>
  <si>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</si>
  <si>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</si>
  <si>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</si>
  <si>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</si>
  <si>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</si>
  <si>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</si>
  <si>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</si>
  <si>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</si>
  <si>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</si>
  <si>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</si>
  <si>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</si>
  <si>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</si>
  <si>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</si>
  <si>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</si>
  <si>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</si>
  <si>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</si>
  <si>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</si>
  <si>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</si>
  <si>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</si>
  <si>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</si>
  <si>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</si>
  <si>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</si>
  <si>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</si>
  <si>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</si>
  <si>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</si>
  <si>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</si>
  <si>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</si>
  <si>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</si>
  <si>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</si>
  <si>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</si>
  <si>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</si>
  <si>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</si>
  <si>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</si>
  <si>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</si>
  <si>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</si>
  <si>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</si>
  <si>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</si>
  <si>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</si>
  <si>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</si>
  <si>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</si>
  <si>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</si>
  <si>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</si>
  <si>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</si>
  <si>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</si>
  <si>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</si>
  <si>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</si>
  <si>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</si>
  <si>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</si>
  <si>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</si>
  <si>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</si>
  <si>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</si>
  <si>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</si>
  <si>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</si>
  <si>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</si>
  <si>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</si>
  <si>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</si>
  <si>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</si>
  <si>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</si>
  <si>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</si>
  <si>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</si>
  <si>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</si>
  <si>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</si>
  <si>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</si>
  <si>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</si>
  <si>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</si>
  <si>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</si>
  <si>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</si>
  <si>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</si>
  <si>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</si>
  <si>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</si>
  <si>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</si>
  <si>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</si>
  <si>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</si>
  <si>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</si>
  <si>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</si>
  <si>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</si>
  <si>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</si>
  <si>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</si>
  <si>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</si>
  <si>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</si>
  <si>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</si>
  <si>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</si>
  <si>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</si>
  <si>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</si>
  <si>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</si>
  <si>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</si>
  <si>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</si>
  <si>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</si>
  <si>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</si>
  <si>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</si>
  <si>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</si>
  <si>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</si>
  <si>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</si>
  <si>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</si>
  <si>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</si>
  <si>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</si>
  <si>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</si>
  <si>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</si>
  <si>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</si>
  <si>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</si>
  <si>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</si>
  <si>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</si>
  <si>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</si>
  <si>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</si>
  <si>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</si>
  <si>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</si>
  <si>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</si>
  <si>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</si>
  <si>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</si>
  <si>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</si>
  <si>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</si>
  <si>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</si>
  <si>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</si>
  <si>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</si>
  <si>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</si>
  <si>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</si>
  <si>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</si>
  <si>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</si>
  <si>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</si>
  <si>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</si>
  <si>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</si>
  <si>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</si>
  <si>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</si>
  <si>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</si>
  <si>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</si>
  <si>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</si>
  <si>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</si>
  <si>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</si>
  <si>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</si>
  <si>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</si>
  <si>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</si>
  <si>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</si>
  <si>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</si>
  <si>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</si>
  <si>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</si>
  <si>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</si>
  <si>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</si>
  <si>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</si>
  <si>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</si>
  <si>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</si>
  <si>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</si>
  <si>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</si>
  <si>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</si>
  <si>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</si>
  <si>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</si>
  <si>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</si>
  <si>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</si>
  <si>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</si>
  <si>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</si>
  <si>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</si>
  <si>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</si>
  <si>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</si>
  <si>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</si>
  <si>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</si>
  <si>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</si>
  <si>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</si>
  <si>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</si>
  <si>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</si>
  <si>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</si>
  <si>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</si>
  <si>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</si>
  <si>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</si>
  <si>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</si>
  <si>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</si>
  <si>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</si>
  <si>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</si>
  <si>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</si>
  <si>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</si>
  <si>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</si>
  <si>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</si>
  <si>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</si>
  <si>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</si>
  <si>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</si>
  <si>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</si>
  <si>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</si>
  <si>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</si>
  <si>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</si>
  <si>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</si>
  <si>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</si>
  <si>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</si>
  <si>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</si>
  <si>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</si>
  <si>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</si>
  <si>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</si>
  <si>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</si>
  <si>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</si>
  <si>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</si>
  <si>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</si>
  <si>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</si>
  <si>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</si>
  <si>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</si>
  <si>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</si>
  <si>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</si>
  <si>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</si>
  <si>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</si>
  <si>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</si>
  <si>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</si>
  <si>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</si>
  <si>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</si>
  <si>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</si>
  <si>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</si>
  <si>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</si>
  <si>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</si>
  <si>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</si>
  <si>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</si>
  <si>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</si>
  <si>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</si>
  <si>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</si>
  <si>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</si>
  <si>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</si>
  <si>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</si>
  <si>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</si>
  <si>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</si>
  <si>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</si>
  <si>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</si>
  <si>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</si>
  <si>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</si>
  <si>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</si>
  <si>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</si>
  <si>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</si>
  <si>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</si>
  <si>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</si>
  <si>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</si>
  <si>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</si>
  <si>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</si>
  <si>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</si>
  <si>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</si>
  <si>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</si>
  <si>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</si>
  <si>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</si>
  <si>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</si>
  <si>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</si>
  <si>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</si>
  <si>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</si>
  <si>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</si>
  <si>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</si>
  <si>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</si>
  <si>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</si>
  <si>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</si>
  <si>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</si>
  <si>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</si>
  <si>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</si>
  <si>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</si>
  <si>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</si>
  <si>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</si>
  <si>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</si>
  <si>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</si>
  <si>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</si>
  <si>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</si>
  <si>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</si>
  <si>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</si>
  <si>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</si>
  <si>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</si>
  <si>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</si>
  <si>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</si>
  <si>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</si>
  <si>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</si>
  <si>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</si>
  <si>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</si>
  <si>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</si>
  <si>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</si>
  <si>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</si>
  <si>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</si>
  <si>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</si>
  <si>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</si>
  <si>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</si>
  <si>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</si>
  <si>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</si>
  <si>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</si>
  <si>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</si>
  <si>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</si>
  <si>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</si>
  <si>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</si>
  <si>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</si>
  <si>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</si>
  <si>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</si>
  <si>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</si>
  <si>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</si>
  <si>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</si>
  <si>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</si>
  <si>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</si>
  <si>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</si>
  <si>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</si>
  <si>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</si>
  <si>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</si>
  <si>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</si>
  <si>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</si>
  <si>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</si>
  <si>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</si>
  <si>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</si>
  <si>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</si>
  <si>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</si>
  <si>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</si>
  <si>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</si>
  <si>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</si>
  <si>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</si>
  <si>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</si>
  <si>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</si>
  <si>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</si>
  <si>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</si>
  <si>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</si>
  <si>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</si>
  <si>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</si>
  <si>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</si>
  <si>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</si>
  <si>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</si>
  <si>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</si>
  <si>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</si>
  <si>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</si>
  <si>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</si>
  <si>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</si>
  <si>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</si>
  <si>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</si>
  <si>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</si>
  <si>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</si>
  <si>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</si>
  <si>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</si>
  <si>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</si>
  <si>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</si>
  <si>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</si>
  <si>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</si>
  <si>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</si>
  <si>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</si>
  <si>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</si>
  <si>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</si>
  <si>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</si>
  <si>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</si>
  <si>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</si>
  <si>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</si>
  <si>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</si>
  <si>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</si>
  <si>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</si>
  <si>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</si>
  <si>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</si>
  <si>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</si>
  <si>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</si>
  <si>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</si>
  <si>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</si>
  <si>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</si>
  <si>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</si>
  <si>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</si>
  <si>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</si>
  <si>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</si>
  <si>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</si>
  <si>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</si>
  <si>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</si>
  <si>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</si>
  <si>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</si>
  <si>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</si>
  <si>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</si>
  <si>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</si>
  <si>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</si>
  <si>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</si>
  <si>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</si>
  <si>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</si>
  <si>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</si>
  <si>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</si>
  <si>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</si>
  <si>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</si>
  <si>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</si>
  <si>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</si>
  <si>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</si>
  <si>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</si>
  <si>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</si>
  <si>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</si>
  <si>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</si>
  <si>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</si>
  <si>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</si>
  <si>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</si>
  <si>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</si>
  <si>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</si>
  <si>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</si>
  <si>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</si>
  <si>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</si>
  <si>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</si>
  <si>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</si>
  <si>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</si>
  <si>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</si>
  <si>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</si>
  <si>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</si>
  <si>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</si>
  <si>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</si>
  <si>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</si>
  <si>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</si>
  <si>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</si>
  <si>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</si>
  <si>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</si>
  <si>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</si>
  <si>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</si>
  <si>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</si>
  <si>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</si>
  <si>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</si>
  <si>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</si>
  <si>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</si>
  <si>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</si>
  <si>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</si>
  <si>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</si>
  <si>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</si>
  <si>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</si>
  <si>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</si>
  <si>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</si>
  <si>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</si>
  <si>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</si>
  <si>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</si>
  <si>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</si>
  <si>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</si>
  <si>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</si>
  <si>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</si>
  <si>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</si>
  <si>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</si>
  <si>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</si>
  <si>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</si>
  <si>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</si>
  <si>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</si>
  <si>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</si>
  <si>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</si>
  <si>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</si>
  <si>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</si>
  <si>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</si>
  <si>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</si>
  <si>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</si>
  <si>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</si>
  <si>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</si>
  <si>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</si>
  <si>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</si>
  <si>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</si>
  <si>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</si>
  <si>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</si>
  <si>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</si>
  <si>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</si>
  <si>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</si>
  <si>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</si>
  <si>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</si>
  <si>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</si>
  <si>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</si>
  <si>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</si>
  <si>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</si>
  <si>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</si>
  <si>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</si>
  <si>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</si>
  <si>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</si>
  <si>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</si>
  <si>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</si>
  <si>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</si>
  <si>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</si>
  <si>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</si>
  <si>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</si>
  <si>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</si>
  <si>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</si>
  <si>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</si>
  <si>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</si>
  <si>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</si>
  <si>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</si>
  <si>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</si>
  <si>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</si>
  <si>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</si>
  <si>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</si>
  <si>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</si>
  <si>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</si>
  <si>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</si>
  <si>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</si>
  <si>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</si>
  <si>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</si>
  <si>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</si>
  <si>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</si>
  <si>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</si>
  <si>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</si>
  <si>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</si>
  <si>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</si>
  <si>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</si>
  <si>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</si>
  <si>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</si>
  <si>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</si>
  <si>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</si>
  <si>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</si>
  <si>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</si>
  <si>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</si>
  <si>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</si>
  <si>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</si>
  <si>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</si>
  <si>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</si>
  <si>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</si>
  <si>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</si>
  <si>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</si>
  <si>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</si>
  <si>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</si>
  <si>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</si>
  <si>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</si>
  <si>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</si>
  <si>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</si>
  <si>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</si>
  <si>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</si>
  <si>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</si>
  <si>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</si>
  <si>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</si>
  <si>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</si>
  <si>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</si>
  <si>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</si>
  <si>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</si>
  <si>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</si>
  <si>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</si>
  <si>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</si>
  <si>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</si>
  <si>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</si>
  <si>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</si>
  <si>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</si>
  <si>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</si>
  <si>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</si>
  <si>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</si>
  <si>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</si>
  <si>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</si>
  <si>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</si>
  <si>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</si>
  <si>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</si>
  <si>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</si>
  <si>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</si>
  <si>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</si>
  <si>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</si>
  <si>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</si>
  <si>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</si>
  <si>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</si>
  <si>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</si>
  <si>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</si>
  <si>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</si>
  <si>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</si>
  <si>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</si>
  <si>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</si>
  <si>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</si>
  <si>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</si>
  <si>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</si>
  <si>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</si>
  <si>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</si>
  <si>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</si>
  <si>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</si>
  <si>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</si>
  <si>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</si>
  <si>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</si>
  <si>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</si>
  <si>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</si>
  <si>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</si>
  <si>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</si>
  <si>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</si>
  <si>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</si>
  <si>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</si>
  <si>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</si>
  <si>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</si>
  <si>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</si>
  <si>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</si>
  <si>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</si>
  <si>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</si>
  <si>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</si>
  <si>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</si>
  <si>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</si>
  <si>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</si>
  <si>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</si>
  <si>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</si>
  <si>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</si>
  <si>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</si>
  <si>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</si>
  <si>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</si>
  <si>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</si>
  <si>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</si>
  <si>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</si>
  <si>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</si>
  <si>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</si>
  <si>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</si>
  <si>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</si>
  <si>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</si>
  <si>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</si>
  <si>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</si>
  <si>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</si>
  <si>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</si>
  <si>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</si>
  <si>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</si>
  <si>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</si>
  <si>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</si>
  <si>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</si>
  <si>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</si>
  <si>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</si>
  <si>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</si>
  <si>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</si>
  <si>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</si>
  <si>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</si>
  <si>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</si>
  <si>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</si>
  <si>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</si>
  <si>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</si>
  <si>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</si>
  <si>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</si>
  <si>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</si>
  <si>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</si>
  <si>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</si>
  <si>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</si>
  <si>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</si>
  <si>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</si>
  <si>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</si>
  <si>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</si>
  <si>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</si>
  <si>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</si>
  <si>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</si>
  <si>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</si>
  <si>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</si>
  <si>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</si>
  <si>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</si>
  <si>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</si>
  <si>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</si>
  <si>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</si>
  <si>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</si>
  <si>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</si>
  <si>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</si>
  <si>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</si>
  <si>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</si>
  <si>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</si>
  <si>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</si>
  <si>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</si>
  <si>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</si>
  <si>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</si>
  <si>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</si>
  <si>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</si>
  <si>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</si>
  <si>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</si>
  <si>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</si>
  <si>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</si>
  <si>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</si>
  <si>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</si>
  <si>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</si>
  <si>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</si>
  <si>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</si>
  <si>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</si>
  <si>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</si>
  <si>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</si>
  <si>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</si>
  <si>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</si>
  <si>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</si>
  <si>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</si>
  <si>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</si>
  <si>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</si>
  <si>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</si>
  <si>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</si>
  <si>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</si>
  <si>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</si>
  <si>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</si>
  <si>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</si>
  <si>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</si>
  <si>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</si>
  <si>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</si>
  <si>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</si>
  <si>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</si>
  <si>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</si>
  <si>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</si>
  <si>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</si>
  <si>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</si>
  <si>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</si>
  <si>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</si>
  <si>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</si>
  <si>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</si>
  <si>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</si>
  <si>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</si>
  <si>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</si>
  <si>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</si>
  <si>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</si>
  <si>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</si>
  <si>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</si>
  <si>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</si>
  <si>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</si>
  <si>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</si>
  <si>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</si>
  <si>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</si>
  <si>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</si>
  <si>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</si>
  <si>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</si>
  <si>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</si>
  <si>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</si>
  <si>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</si>
  <si>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</si>
  <si>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</si>
  <si>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</si>
  <si>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</si>
  <si>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</si>
  <si>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</si>
  <si>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</si>
  <si>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</si>
  <si>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</si>
  <si>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</si>
  <si>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</si>
  <si>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</si>
  <si>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</si>
  <si>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</si>
  <si>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</si>
  <si>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</si>
  <si>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</si>
  <si>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</si>
  <si>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</si>
  <si>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</si>
  <si>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</si>
  <si>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</si>
  <si>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</si>
  <si>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</si>
  <si>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</si>
  <si>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</si>
  <si>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</si>
  <si>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</si>
  <si>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</si>
  <si>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</si>
  <si>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</si>
  <si>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</si>
  <si>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</si>
  <si>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</si>
  <si>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</si>
  <si>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</si>
  <si>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</si>
  <si>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</si>
  <si>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</si>
  <si>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</si>
  <si>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</si>
  <si>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</si>
  <si>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</si>
  <si>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</si>
  <si>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</si>
  <si>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</si>
  <si>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</si>
  <si>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</si>
  <si>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</si>
  <si>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</si>
  <si>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</si>
  <si>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</si>
  <si>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</si>
  <si>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</si>
  <si>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</si>
  <si>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</si>
  <si>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</si>
  <si>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</si>
  <si>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</si>
  <si>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</si>
  <si>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</si>
  <si>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</si>
  <si>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</si>
  <si>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</si>
  <si>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</si>
  <si>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</si>
  <si>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</si>
  <si>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</si>
  <si>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</si>
  <si>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</si>
  <si>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</si>
  <si>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</si>
  <si>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</si>
  <si>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</si>
  <si>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</si>
  <si>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</si>
  <si>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</si>
  <si>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</si>
  <si>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</si>
  <si>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</si>
  <si>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</si>
  <si>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</si>
  <si>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</si>
  <si>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</si>
  <si>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</si>
  <si>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</si>
  <si>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</si>
  <si>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</si>
  <si>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</si>
  <si>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</si>
  <si>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</si>
  <si>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</si>
  <si>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</si>
  <si>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</si>
  <si>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</si>
  <si>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</si>
  <si>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</si>
  <si>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</si>
  <si>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</si>
  <si>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</si>
  <si>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</si>
  <si>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</si>
  <si>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</si>
  <si>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</si>
  <si>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</si>
  <si>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</si>
  <si>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</si>
  <si>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</si>
  <si>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</si>
  <si>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</si>
  <si>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</si>
  <si>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</si>
  <si>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</si>
  <si>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</si>
  <si>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</si>
  <si>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</si>
  <si>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</si>
  <si>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</si>
  <si>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</si>
  <si>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</si>
  <si>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</si>
  <si>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</si>
  <si>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</si>
  <si>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</si>
  <si>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</si>
  <si>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</si>
  <si>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</si>
  <si>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</si>
  <si>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</si>
  <si>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</si>
  <si>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</si>
  <si>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</si>
  <si>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</si>
  <si>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</si>
  <si>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</si>
  <si>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</si>
  <si>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</si>
  <si>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</si>
  <si>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</si>
  <si>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</si>
  <si>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</si>
  <si>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</si>
  <si>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</si>
  <si>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</si>
  <si>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</si>
  <si>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</si>
  <si>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</si>
  <si>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</si>
  <si>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</si>
  <si>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</si>
  <si>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</si>
  <si>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</si>
  <si>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</si>
  <si>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</si>
  <si>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</si>
  <si>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</si>
  <si>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</si>
  <si>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</si>
  <si>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</si>
  <si>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</si>
  <si>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</si>
  <si>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</si>
  <si>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</si>
  <si>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</si>
  <si>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</si>
  <si>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</si>
  <si>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</si>
  <si>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</si>
  <si>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</si>
  <si>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</si>
  <si>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</si>
  <si>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</si>
  <si>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</si>
  <si>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</si>
  <si>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</si>
  <si>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</si>
  <si>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</si>
  <si>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</si>
  <si>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</si>
  <si>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</si>
  <si>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</si>
  <si>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</si>
  <si>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</si>
  <si>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</si>
  <si>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</si>
  <si>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</si>
  <si>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</si>
  <si>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</si>
  <si>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</si>
  <si>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</si>
  <si>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</si>
  <si>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</si>
  <si>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</si>
  <si>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</si>
  <si>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</si>
  <si>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</si>
  <si>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</si>
  <si>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</si>
  <si>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</si>
  <si>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</si>
  <si>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</si>
  <si>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</si>
  <si>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</si>
  <si>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</si>
  <si>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</si>
  <si>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</si>
  <si>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</si>
  <si>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</si>
  <si>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</si>
  <si>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</si>
  <si>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</si>
  <si>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</si>
  <si>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</si>
  <si>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</si>
  <si>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</si>
  <si>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</si>
  <si>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</si>
  <si>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</si>
  <si>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</si>
  <si>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</si>
  <si>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</si>
  <si>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</si>
  <si>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</si>
  <si>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</si>
  <si>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</si>
  <si>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</si>
  <si>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</si>
  <si>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</si>
  <si>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</si>
  <si>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</si>
  <si>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</si>
  <si>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</si>
  <si>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</si>
  <si>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</si>
  <si>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</si>
  <si>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</si>
  <si>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</si>
  <si>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</si>
  <si>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</si>
  <si>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</si>
  <si>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</si>
  <si>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</si>
  <si>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</si>
  <si>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</si>
  <si>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</si>
  <si>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</si>
  <si>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</si>
  <si>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</si>
  <si>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</si>
  <si>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</si>
  <si>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</si>
  <si>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</si>
  <si>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</si>
  <si>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</si>
  <si>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</si>
  <si>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</si>
  <si>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</si>
  <si>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</si>
  <si>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</si>
  <si>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</si>
  <si>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</si>
  <si>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</si>
  <si>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</si>
  <si>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</si>
  <si>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</si>
  <si>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</si>
  <si>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</si>
  <si>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</si>
  <si>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</si>
  <si>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</si>
  <si>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</si>
  <si>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</si>
  <si>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</si>
  <si>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</si>
  <si>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</si>
  <si>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</si>
  <si>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</si>
  <si>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</si>
  <si>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</si>
  <si>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</si>
  <si>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</si>
  <si>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</si>
  <si>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</si>
  <si>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</si>
  <si>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</si>
  <si>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</si>
  <si>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</si>
  <si>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</si>
  <si>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</si>
  <si>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</si>
  <si>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</si>
  <si>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</si>
  <si>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</si>
  <si>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</si>
  <si>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</si>
  <si>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</si>
  <si>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</si>
  <si>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</si>
  <si>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</si>
  <si>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</si>
  <si>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</si>
  <si>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</si>
  <si>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</si>
  <si>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</si>
  <si>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</si>
  <si>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</si>
  <si>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</si>
  <si>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</si>
  <si>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</si>
  <si>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</si>
  <si>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</si>
  <si>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</si>
  <si>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</si>
  <si>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</si>
  <si>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</si>
  <si>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</si>
  <si>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</si>
  <si>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</si>
  <si>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</si>
  <si>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</si>
  <si>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</si>
  <si>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</si>
  <si>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</si>
  <si>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</si>
  <si>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</si>
  <si>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</si>
  <si>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</si>
  <si>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</si>
  <si>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</si>
  <si>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</si>
  <si>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</si>
  <si>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</si>
  <si>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</si>
  <si>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</si>
  <si>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</si>
  <si>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</si>
  <si>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</si>
  <si>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</si>
  <si>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</si>
  <si>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</si>
  <si>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</si>
  <si>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</si>
  <si>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</si>
  <si>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</si>
  <si>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</si>
  <si>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</si>
  <si>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</si>
  <si>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</si>
  <si>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</si>
  <si>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</si>
  <si>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</si>
  <si>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</si>
  <si>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</si>
  <si>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</si>
  <si>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</si>
  <si>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</si>
  <si>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</si>
  <si>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</si>
  <si>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</si>
  <si>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</si>
  <si>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</si>
  <si>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</si>
  <si>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</si>
  <si>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</si>
  <si>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</si>
  <si>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</si>
  <si>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</si>
  <si>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</si>
  <si>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</si>
  <si>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</si>
  <si>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</si>
  <si>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</si>
  <si>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</si>
  <si>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</si>
  <si>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</si>
  <si>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</si>
  <si>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</si>
  <si>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</si>
  <si>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</si>
  <si>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</si>
  <si>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</si>
  <si>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</si>
  <si>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</si>
  <si>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</si>
  <si>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</si>
  <si>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</si>
  <si>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</si>
  <si>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</si>
  <si>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</si>
  <si>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</si>
  <si>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</si>
  <si>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</si>
  <si>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</si>
  <si>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</si>
  <si>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</si>
  <si>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</si>
  <si>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</si>
  <si>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</si>
  <si>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</si>
  <si>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</si>
  <si>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</si>
  <si>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</si>
  <si>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</si>
  <si>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</si>
  <si>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</si>
  <si>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</si>
  <si>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</si>
  <si>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</si>
  <si>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</si>
  <si>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</si>
  <si>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</si>
  <si>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</si>
  <si>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</si>
  <si>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</si>
  <si>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</si>
  <si>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</si>
  <si>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</si>
  <si>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</si>
  <si>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</si>
  <si>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</si>
  <si>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</si>
  <si>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</si>
  <si>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</si>
  <si>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</si>
  <si>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</si>
  <si>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</si>
  <si>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</si>
  <si>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</si>
  <si>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</si>
  <si>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</si>
  <si>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</si>
  <si>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</si>
  <si>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</si>
  <si>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</si>
  <si>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</si>
  <si>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</si>
  <si>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</si>
  <si>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</si>
  <si>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</si>
  <si>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</si>
  <si>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</si>
  <si>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</si>
  <si>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</si>
  <si>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</si>
  <si>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</si>
  <si>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</si>
  <si>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</si>
  <si>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</si>
  <si>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</si>
  <si>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</si>
  <si>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</si>
  <si>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</si>
  <si>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</si>
  <si>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</si>
  <si>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</si>
  <si>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</si>
  <si>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</si>
  <si>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</si>
  <si>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</si>
  <si>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</si>
  <si>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</si>
  <si>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</si>
  <si>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</si>
  <si>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</si>
  <si>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</si>
  <si>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</si>
  <si>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</si>
  <si>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</si>
  <si>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</si>
  <si>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</si>
  <si>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</si>
  <si>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</si>
  <si>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</si>
  <si>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</si>
  <si>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</si>
  <si>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</si>
  <si>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</si>
  <si>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</si>
  <si>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</si>
  <si>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</si>
  <si>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</si>
  <si>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</si>
  <si>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</si>
  <si>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</si>
  <si>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</si>
  <si>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</si>
  <si>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</si>
  <si>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</si>
  <si>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</si>
  <si>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</si>
  <si>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</si>
  <si>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</si>
  <si>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</si>
  <si>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</si>
  <si>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</si>
  <si>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</si>
  <si>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</si>
  <si>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</si>
  <si>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</si>
  <si>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</si>
  <si>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</si>
  <si>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</si>
  <si>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</si>
  <si>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</si>
  <si>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</si>
  <si>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</si>
  <si>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</si>
  <si>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</si>
  <si>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</si>
  <si>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</si>
  <si>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</si>
  <si>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</si>
  <si>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</si>
  <si>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</si>
  <si>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</si>
  <si>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</si>
  <si>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</si>
  <si>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</si>
  <si>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</si>
  <si>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</si>
  <si>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</si>
  <si>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</si>
  <si>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</si>
  <si>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</si>
  <si>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</si>
  <si>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</si>
  <si>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</si>
  <si>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</si>
  <si>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</si>
  <si>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</si>
  <si>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</si>
  <si>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</si>
  <si>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</si>
  <si>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</si>
  <si>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</si>
  <si>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</si>
  <si>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</si>
  <si>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</si>
  <si>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</si>
  <si>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</si>
  <si>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</si>
  <si>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</si>
  <si>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</si>
  <si>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</si>
  <si>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</si>
  <si>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</si>
  <si>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</si>
  <si>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</si>
  <si>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</si>
  <si>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</si>
  <si>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</si>
  <si>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</si>
  <si>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</si>
  <si>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</si>
  <si>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</si>
  <si>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</si>
  <si>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</si>
  <si>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</si>
  <si>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</si>
  <si>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</si>
  <si>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</si>
  <si>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</si>
  <si>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</si>
  <si>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</si>
  <si>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</si>
  <si>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</si>
  <si>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</si>
  <si>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</si>
  <si>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</si>
  <si>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</si>
  <si>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</si>
  <si>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</si>
  <si>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</si>
  <si>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</si>
  <si>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</si>
  <si>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</si>
  <si>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</si>
  <si>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</si>
  <si>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</si>
  <si>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</si>
  <si>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</si>
  <si>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</si>
  <si>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</si>
  <si>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</si>
  <si>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</si>
  <si>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</si>
  <si>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</si>
  <si>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</si>
  <si>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</si>
  <si>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</si>
  <si>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</si>
  <si>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</si>
  <si>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</si>
  <si>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</si>
  <si>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</si>
  <si>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</si>
  <si>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</si>
  <si>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</si>
  <si>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</si>
  <si>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</si>
  <si>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</si>
  <si>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</si>
  <si>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</si>
  <si>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</si>
  <si>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</si>
  <si>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</si>
  <si>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</si>
  <si>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</si>
  <si>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</si>
  <si>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</si>
  <si>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</si>
  <si>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</si>
  <si>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</si>
  <si>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</si>
  <si>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</si>
  <si>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</si>
  <si>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</si>
  <si>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</si>
  <si>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</si>
  <si>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</si>
  <si>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</si>
  <si>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</si>
  <si>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</si>
  <si>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</si>
  <si>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</si>
  <si>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</si>
  <si>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</si>
  <si>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</si>
  <si>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</si>
  <si>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</si>
  <si>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</si>
  <si>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</si>
  <si>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</si>
  <si>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</si>
  <si>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</si>
  <si>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</si>
  <si>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</si>
  <si>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</si>
  <si>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</si>
  <si>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</si>
  <si>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</si>
  <si>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</si>
  <si>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</si>
  <si>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</si>
  <si>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</si>
  <si>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</si>
  <si>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</si>
  <si>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</si>
  <si>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</si>
  <si>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</si>
  <si>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</si>
  <si>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</si>
  <si>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</si>
  <si>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</si>
  <si>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</si>
  <si>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</si>
  <si>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</si>
  <si>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</si>
  <si>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</si>
  <si>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</si>
  <si>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</si>
  <si>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</si>
  <si>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</si>
  <si>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</si>
  <si>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</si>
  <si>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</si>
  <si>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</si>
  <si>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</si>
  <si>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</si>
  <si>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</si>
  <si>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</si>
  <si>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</si>
  <si>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</si>
  <si>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</si>
  <si>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</si>
  <si>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</si>
  <si>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</si>
  <si>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</si>
  <si>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</si>
  <si>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</si>
  <si>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</si>
  <si>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</si>
  <si>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</si>
  <si>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</si>
  <si>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</si>
  <si>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</si>
  <si>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</si>
  <si>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</si>
  <si>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</si>
  <si>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</si>
  <si>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</si>
  <si>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</si>
  <si>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</si>
  <si>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</si>
  <si>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</si>
  <si>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</si>
  <si>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</si>
  <si>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</si>
  <si>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</si>
  <si>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</si>
  <si>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</si>
  <si>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</si>
  <si>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</si>
  <si>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</si>
  <si>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</si>
  <si>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</si>
  <si>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</si>
  <si>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</si>
  <si>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</si>
  <si>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</si>
  <si>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</si>
  <si>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</si>
  <si>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</si>
  <si>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</si>
  <si>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</si>
  <si>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</si>
  <si>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</si>
  <si>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</si>
  <si>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</si>
  <si>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</si>
  <si>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</si>
  <si>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</si>
  <si>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</si>
  <si>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</si>
  <si>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</si>
  <si>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</si>
  <si>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</si>
  <si>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</si>
  <si>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</si>
  <si>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</si>
  <si>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</si>
  <si>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</si>
  <si>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</si>
  <si>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</si>
  <si>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</si>
  <si>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</si>
  <si>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</si>
  <si>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</si>
  <si>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</si>
  <si>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</si>
  <si>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</si>
  <si>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</si>
  <si>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</si>
  <si>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</si>
  <si>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</si>
  <si>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</si>
  <si>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</si>
  <si>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</si>
  <si>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</si>
  <si>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</si>
  <si>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</si>
  <si>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</si>
  <si>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</si>
  <si>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</si>
  <si>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</si>
  <si>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</si>
  <si>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</si>
  <si>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</si>
  <si>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</si>
  <si>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</si>
  <si>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</si>
  <si>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</si>
  <si>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</si>
  <si>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</si>
  <si>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</si>
  <si>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</si>
  <si>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</si>
  <si>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</si>
  <si>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</si>
  <si>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</si>
  <si>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</si>
  <si>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</si>
  <si>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</si>
  <si>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</si>
  <si>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</si>
  <si>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</si>
  <si>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</si>
  <si>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</si>
  <si>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</si>
  <si>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</si>
  <si>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</si>
  <si>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</si>
  <si>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</si>
  <si>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</si>
  <si>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</si>
  <si>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</si>
  <si>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</si>
  <si>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</si>
  <si>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</si>
  <si>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</si>
  <si>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</si>
  <si>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</si>
  <si>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</si>
  <si>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</si>
  <si>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</si>
  <si>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</si>
  <si>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</si>
  <si>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</si>
  <si>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</si>
  <si>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</si>
  <si>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</si>
  <si>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</si>
  <si>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</si>
  <si>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</si>
  <si>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</si>
  <si>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</si>
  <si>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</si>
  <si>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</si>
  <si>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</si>
  <si>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</si>
  <si>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</si>
  <si>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</si>
  <si>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</si>
  <si>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</si>
  <si>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</si>
  <si>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</si>
  <si>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</si>
  <si>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</si>
  <si>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</si>
  <si>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</si>
  <si>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</si>
  <si>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</si>
  <si>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</si>
  <si>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</si>
  <si>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</si>
  <si>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</si>
  <si>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</si>
  <si>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</si>
  <si>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</si>
  <si>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</si>
  <si>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</si>
  <si>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</si>
  <si>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</si>
  <si>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</si>
  <si>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</si>
  <si>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</si>
  <si>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</si>
  <si>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</si>
  <si>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</si>
  <si>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</si>
  <si>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</si>
  <si>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</si>
  <si>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</si>
  <si>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</si>
  <si>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</si>
  <si>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</si>
  <si>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</si>
  <si>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</si>
  <si>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</si>
  <si>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</si>
  <si>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</si>
  <si>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</si>
  <si>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</si>
  <si>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</si>
  <si>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</si>
  <si>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</si>
  <si>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</si>
  <si>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</si>
  <si>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</si>
  <si>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</si>
  <si>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</si>
  <si>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</si>
  <si>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</si>
  <si>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</si>
  <si>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</si>
  <si>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</si>
  <si>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</si>
  <si>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</si>
  <si>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</si>
  <si>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</si>
  <si>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</si>
  <si>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</si>
  <si>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</si>
  <si>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</si>
  <si>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</si>
  <si>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</si>
  <si>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</si>
  <si>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</si>
  <si>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</si>
  <si>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</si>
  <si>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</si>
  <si>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</si>
  <si>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</si>
  <si>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</si>
  <si>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</si>
  <si>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</si>
  <si>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</si>
  <si>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</si>
  <si>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</si>
  <si>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</si>
  <si>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</si>
  <si>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</si>
  <si>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</si>
  <si>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</si>
  <si>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</si>
  <si>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</si>
  <si>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</si>
  <si>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</si>
  <si>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</si>
  <si>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</si>
  <si>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</si>
  <si>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</si>
  <si>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</si>
  <si>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</si>
  <si>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</si>
  <si>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</si>
  <si>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</si>
  <si>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</si>
  <si>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</si>
  <si>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</si>
  <si>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</si>
  <si>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</si>
  <si>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</si>
  <si>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</si>
  <si>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</si>
  <si>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</si>
  <si>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</si>
  <si>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</si>
  <si>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</si>
  <si>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</si>
  <si>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</si>
  <si>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</si>
  <si>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</si>
  <si>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</si>
  <si>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</si>
  <si>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</si>
  <si>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</si>
  <si>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</si>
  <si>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</si>
  <si>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</si>
  <si>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</si>
  <si>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</si>
  <si>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</si>
  <si>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</si>
  <si>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</si>
  <si>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</si>
  <si>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</si>
  <si>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</si>
  <si>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</si>
  <si>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</si>
  <si>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</si>
  <si>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</si>
  <si>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</si>
  <si>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</si>
  <si>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</si>
  <si>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</si>
  <si>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</si>
  <si>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</si>
  <si>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</si>
  <si>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</si>
  <si>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</si>
  <si>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</si>
  <si>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</si>
  <si>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</si>
  <si>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</si>
  <si>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</si>
  <si>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</si>
  <si>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</si>
  <si>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</si>
  <si>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</si>
  <si>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</si>
  <si>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</si>
  <si>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</si>
  <si>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</si>
  <si>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</si>
  <si>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</si>
  <si>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</si>
  <si>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</si>
  <si>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</si>
  <si>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</si>
  <si>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</si>
  <si>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</si>
  <si>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</si>
  <si>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</si>
  <si>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</si>
  <si>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</si>
  <si>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</si>
  <si>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</si>
  <si>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</si>
  <si>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</si>
  <si>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</si>
  <si>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</si>
  <si>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</si>
  <si>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</si>
  <si>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</si>
  <si>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</si>
  <si>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</si>
  <si>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</si>
  <si>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</si>
  <si>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</si>
  <si>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</si>
  <si>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</si>
  <si>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</si>
  <si>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</si>
  <si>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</si>
  <si>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</si>
  <si>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</si>
  <si>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</si>
  <si>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</si>
  <si>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</si>
  <si>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</si>
  <si>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</si>
  <si>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</si>
  <si>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</si>
  <si>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</si>
  <si>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</si>
  <si>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</si>
  <si>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</si>
  <si>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</si>
  <si>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</si>
  <si>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</si>
  <si>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</si>
  <si>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</si>
  <si>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</si>
  <si>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</si>
  <si>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</si>
  <si>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</si>
  <si>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</si>
  <si>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</si>
  <si>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</si>
  <si>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</si>
  <si>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</si>
  <si>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</si>
  <si>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</si>
  <si>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</si>
  <si>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</si>
  <si>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</si>
  <si>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</si>
  <si>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</si>
  <si>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</si>
  <si>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</si>
  <si>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</si>
  <si>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</si>
  <si>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</si>
  <si>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</si>
  <si>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</si>
  <si>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</si>
  <si>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</si>
  <si>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</si>
  <si>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</si>
  <si>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</si>
  <si>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</si>
  <si>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</si>
  <si>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</si>
  <si>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</si>
  <si>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</si>
  <si>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</si>
  <si>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</si>
  <si>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</si>
  <si>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</si>
  <si>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</si>
  <si>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</si>
  <si>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</si>
  <si>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</si>
  <si>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</si>
  <si>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</si>
  <si>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</si>
  <si>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</si>
  <si>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</si>
  <si>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</si>
  <si>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</si>
  <si>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</si>
  <si>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</si>
  <si>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</si>
  <si>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</si>
  <si>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</si>
  <si>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</si>
  <si>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</si>
  <si>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</si>
  <si>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</si>
  <si>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</si>
  <si>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</si>
  <si>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</si>
  <si>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</si>
  <si>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</si>
  <si>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</si>
  <si>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</si>
  <si>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</si>
  <si>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</si>
  <si>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</si>
  <si>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</si>
  <si>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</si>
  <si>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</si>
  <si>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</si>
  <si>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</si>
  <si>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</si>
  <si>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</si>
  <si>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</si>
  <si>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</si>
  <si>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</si>
  <si>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</si>
  <si>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</si>
  <si>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</si>
  <si>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</si>
  <si>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</si>
  <si>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</si>
  <si>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</si>
  <si>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</si>
  <si>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</si>
  <si>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</si>
  <si>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</si>
  <si>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</si>
  <si>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</si>
  <si>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</si>
  <si>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</si>
  <si>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</si>
  <si>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</si>
  <si>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</si>
  <si>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</si>
  <si>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</si>
  <si>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</si>
  <si>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</si>
  <si>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</si>
  <si>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</si>
  <si>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</si>
  <si>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</si>
  <si>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</si>
  <si>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</si>
  <si>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</si>
  <si>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</si>
  <si>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</si>
  <si>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</si>
  <si>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</si>
  <si>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</si>
  <si>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</si>
  <si>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</si>
  <si>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</si>
  <si>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</si>
  <si>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</si>
  <si>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</si>
  <si>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</si>
  <si>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</si>
  <si>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</si>
  <si>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</si>
  <si>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</si>
  <si>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</si>
  <si>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</si>
  <si>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</si>
  <si>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</si>
  <si>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</si>
  <si>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</si>
  <si>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</si>
  <si>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</si>
  <si>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</si>
  <si>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</si>
  <si>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</si>
  <si>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</si>
  <si>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</si>
  <si>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</si>
  <si>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</si>
  <si>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</si>
  <si>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</si>
  <si>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</si>
  <si>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</si>
  <si>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</si>
  <si>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</si>
  <si>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</si>
  <si>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</si>
  <si>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</si>
  <si>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</si>
  <si>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</si>
  <si>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</si>
  <si>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</si>
  <si>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</si>
  <si>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</si>
  <si>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</si>
  <si>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</si>
  <si>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</si>
  <si>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</si>
  <si>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</si>
  <si>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</si>
  <si>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</si>
  <si>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</si>
  <si>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</si>
  <si>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</si>
  <si>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</si>
  <si>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</si>
  <si>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</si>
  <si>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</si>
  <si>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</si>
  <si>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</si>
  <si>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</si>
  <si>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</si>
  <si>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</si>
  <si>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</si>
  <si>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</si>
  <si>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</si>
  <si>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</si>
  <si>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</si>
  <si>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</si>
  <si>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</si>
  <si>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</si>
  <si>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</si>
  <si>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</si>
  <si>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</si>
  <si>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</si>
  <si>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</si>
  <si>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</si>
  <si>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</si>
  <si>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</si>
  <si>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</si>
  <si>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</si>
  <si>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</si>
  <si>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</si>
  <si>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</si>
  <si>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</si>
  <si>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</si>
  <si>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</si>
  <si>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</si>
  <si>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</si>
  <si>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</si>
  <si>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</si>
  <si>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</si>
  <si>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</si>
  <si>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</si>
  <si>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</si>
  <si>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</si>
  <si>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</si>
  <si>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</si>
  <si>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</si>
  <si>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</si>
  <si>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</si>
  <si>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</si>
  <si>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</si>
  <si>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</si>
  <si>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</si>
  <si>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</si>
  <si>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</si>
  <si>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</si>
  <si>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</si>
  <si>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</si>
  <si>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</si>
  <si>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</si>
  <si>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</si>
  <si>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</si>
  <si>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</si>
  <si>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</si>
  <si>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</si>
  <si>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</si>
  <si>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</si>
  <si>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</si>
  <si>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</si>
  <si>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</si>
  <si>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</si>
  <si>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</si>
  <si>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</si>
  <si>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</si>
  <si>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</si>
  <si>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</si>
  <si>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</si>
  <si>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</si>
  <si>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</si>
  <si>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</si>
  <si>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</si>
  <si>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</si>
  <si>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</si>
  <si>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</si>
  <si>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</si>
  <si>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</si>
  <si>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</si>
  <si>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</si>
  <si>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</si>
  <si>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</si>
  <si>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</si>
  <si>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</si>
  <si>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</si>
  <si>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</si>
  <si>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</si>
  <si>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</si>
  <si>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</si>
  <si>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</si>
  <si>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</si>
  <si>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</si>
  <si>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</si>
  <si>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</si>
  <si>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</si>
  <si>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</si>
  <si>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</si>
  <si>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</si>
  <si>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</si>
  <si>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</si>
  <si>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</si>
  <si>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</si>
  <si>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</si>
  <si>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</si>
  <si>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</si>
  <si>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</si>
  <si>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</si>
  <si>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</si>
  <si>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</si>
  <si>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</si>
  <si>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</si>
  <si>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</si>
  <si>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</si>
  <si>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</si>
  <si>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</si>
  <si>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</si>
  <si>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</si>
  <si>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</si>
  <si>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</si>
  <si>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</si>
  <si>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</si>
  <si>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</si>
  <si>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</si>
  <si>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</si>
  <si>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</si>
  <si>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</si>
  <si>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</si>
  <si>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</si>
  <si>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</si>
  <si>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</si>
  <si>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</si>
  <si>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</si>
  <si>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</si>
  <si>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</si>
  <si>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</si>
  <si>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</si>
  <si>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</si>
  <si>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</si>
  <si>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</si>
  <si>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</si>
  <si>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</si>
  <si>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</si>
  <si>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</si>
  <si>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</si>
  <si>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</si>
  <si>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</si>
  <si>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</si>
  <si>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</si>
  <si>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</si>
  <si>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</si>
  <si>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</si>
  <si>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</si>
  <si>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</si>
  <si>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</si>
  <si>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</si>
  <si>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</si>
  <si>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</si>
  <si>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</si>
  <si>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</si>
  <si>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</si>
  <si>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</si>
  <si>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</si>
  <si>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</si>
  <si>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</si>
  <si>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</si>
  <si>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</si>
  <si>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</si>
  <si>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</si>
  <si>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</si>
  <si>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</si>
  <si>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</si>
  <si>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</si>
  <si>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</si>
  <si>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</si>
  <si>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</si>
  <si>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</si>
  <si>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</si>
  <si>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</si>
  <si>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</si>
  <si>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</si>
  <si>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</si>
  <si>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</si>
  <si>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</si>
  <si>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</si>
  <si>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</si>
  <si>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</si>
  <si>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</si>
  <si>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</si>
  <si>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</si>
  <si>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</si>
  <si>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</si>
  <si>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</si>
  <si>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</si>
  <si>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</si>
  <si>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</si>
  <si>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</si>
  <si>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</si>
  <si>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</si>
  <si>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</si>
  <si>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</si>
  <si>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</si>
  <si>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</si>
  <si>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</si>
  <si>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</si>
  <si>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</si>
  <si>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</si>
  <si>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</si>
  <si>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</si>
  <si>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</si>
  <si>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</si>
  <si>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</si>
  <si>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</si>
  <si>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</si>
  <si>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</si>
  <si>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</si>
  <si>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</si>
  <si>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</si>
  <si>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</si>
  <si>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</si>
  <si>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</si>
  <si>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</si>
  <si>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</si>
  <si>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</si>
  <si>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</si>
  <si>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</si>
  <si>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</si>
  <si>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</si>
  <si>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</si>
  <si>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</si>
  <si>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</si>
  <si>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</si>
  <si>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</si>
  <si>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</si>
  <si>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</si>
  <si>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</si>
  <si>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</si>
  <si>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</si>
  <si>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</si>
  <si>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</si>
  <si>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</si>
  <si>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</si>
  <si>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</si>
  <si>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</si>
  <si>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</si>
  <si>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</si>
  <si>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</si>
  <si>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</si>
  <si>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</si>
  <si>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</si>
  <si>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</si>
  <si>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</si>
  <si>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</si>
  <si>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</si>
  <si>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</si>
  <si>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</si>
  <si>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</si>
  <si>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</si>
  <si>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</si>
  <si>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</si>
  <si>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</si>
  <si>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</si>
  <si>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</si>
  <si>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</si>
  <si>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</si>
  <si>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</si>
  <si>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</si>
  <si>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</si>
  <si>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</si>
  <si>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</si>
  <si>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</si>
  <si>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</si>
  <si>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</si>
  <si>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</si>
  <si>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</si>
  <si>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</si>
  <si>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</si>
  <si>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</si>
  <si>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</si>
  <si>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</si>
  <si>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</si>
  <si>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</si>
  <si>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</si>
  <si>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</si>
  <si>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</si>
  <si>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</si>
  <si>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</si>
  <si>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</si>
  <si>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</si>
  <si>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</si>
  <si>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</si>
  <si>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</si>
  <si>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</si>
  <si>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</si>
  <si>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</si>
  <si>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</si>
  <si>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</si>
  <si>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</si>
  <si>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</si>
  <si>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</si>
  <si>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</si>
  <si>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</si>
  <si>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</si>
  <si>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</si>
  <si>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</si>
  <si>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</si>
  <si>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</si>
  <si>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</si>
  <si>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</si>
  <si>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</si>
  <si>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</si>
  <si>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</si>
  <si>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</si>
  <si>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</si>
  <si>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</si>
  <si>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</si>
  <si>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</si>
  <si>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</si>
  <si>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</si>
  <si>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</si>
  <si>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</si>
  <si>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</si>
  <si>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</si>
  <si>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</si>
  <si>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</si>
  <si>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</si>
  <si>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</si>
  <si>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</si>
  <si>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</si>
  <si>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</si>
  <si>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</si>
  <si>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</si>
  <si>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</si>
  <si>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</si>
  <si>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</si>
  <si>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</si>
  <si>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</si>
  <si>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</si>
  <si>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</si>
  <si>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</si>
  <si>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</si>
  <si>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</si>
  <si>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</si>
  <si>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</si>
  <si>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</si>
  <si>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</si>
  <si>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</si>
  <si>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</si>
  <si>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</si>
  <si>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</si>
  <si>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</si>
  <si>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</si>
  <si>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</si>
  <si>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</si>
  <si>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</si>
  <si>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</si>
  <si>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</si>
  <si>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</si>
  <si>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</si>
  <si>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</si>
  <si>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</si>
  <si>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</si>
  <si>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</si>
  <si>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</si>
  <si>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</si>
  <si>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</si>
  <si>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</si>
  <si>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</si>
  <si>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</si>
  <si>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</si>
  <si>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</si>
  <si>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</si>
  <si>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</si>
  <si>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</si>
  <si>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</si>
  <si>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</si>
  <si>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</si>
  <si>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</si>
  <si>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</si>
  <si>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</si>
  <si>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</si>
  <si>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</si>
  <si>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</si>
  <si>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</si>
  <si>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</si>
  <si>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</si>
  <si>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</si>
  <si>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</si>
  <si>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</si>
  <si>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</si>
  <si>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</si>
  <si>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</si>
  <si>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</si>
  <si>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</si>
  <si>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</si>
  <si>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</si>
  <si>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</si>
  <si>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</si>
  <si>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</si>
  <si>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</si>
  <si>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</si>
  <si>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</si>
  <si>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</si>
  <si>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</si>
  <si>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</si>
  <si>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</si>
  <si>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</si>
  <si>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</si>
  <si>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</si>
  <si>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</si>
  <si>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</si>
  <si>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</si>
  <si>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</si>
  <si>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</si>
  <si>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</si>
  <si>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</si>
  <si>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</si>
  <si>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</si>
  <si>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</si>
  <si>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</si>
  <si>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</si>
  <si>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</si>
  <si>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</si>
  <si>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</si>
  <si>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</si>
  <si>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</si>
  <si>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</si>
  <si>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</si>
  <si>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</si>
  <si>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</si>
  <si>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</si>
  <si>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</si>
  <si>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</si>
  <si>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</si>
  <si>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</si>
  <si>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</si>
  <si>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</si>
  <si>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</si>
  <si>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</si>
  <si>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</si>
  <si>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</si>
  <si>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</si>
  <si>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</si>
  <si>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</si>
  <si>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</si>
  <si>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</si>
  <si>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</si>
  <si>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</si>
  <si>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</si>
  <si>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</si>
  <si>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</si>
  <si>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</si>
  <si>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</si>
  <si>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</si>
  <si>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</si>
  <si>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</si>
  <si>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</si>
  <si>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</si>
  <si>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</si>
  <si>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</si>
  <si>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</si>
  <si>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</si>
  <si>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</si>
  <si>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</si>
  <si>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</si>
  <si>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</si>
  <si>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</si>
  <si>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</si>
  <si>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</si>
  <si>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</si>
  <si>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</si>
  <si>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</si>
  <si>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</si>
  <si>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</si>
  <si>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</si>
  <si>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</si>
  <si>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</si>
  <si>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</si>
  <si>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</si>
  <si>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</si>
  <si>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</si>
  <si>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</si>
  <si>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</si>
  <si>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</si>
  <si>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</si>
  <si>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</si>
  <si>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</si>
  <si>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</si>
  <si>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</si>
  <si>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</si>
  <si>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</si>
  <si>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</si>
  <si>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</si>
  <si>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</si>
  <si>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</si>
  <si>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</si>
  <si>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</si>
  <si>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</si>
  <si>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</si>
  <si>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</si>
  <si>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</si>
  <si>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</si>
  <si>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</si>
  <si>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</si>
  <si>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</si>
  <si>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</si>
  <si>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</si>
  <si>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</si>
  <si>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</si>
  <si>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</si>
  <si>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</si>
  <si>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</si>
  <si>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</si>
  <si>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</si>
  <si>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</si>
  <si>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</si>
  <si>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</si>
  <si>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</si>
  <si>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</si>
  <si>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</si>
  <si>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</si>
  <si>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</si>
  <si>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</si>
  <si>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</si>
  <si>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</si>
  <si>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</si>
  <si>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</si>
  <si>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</si>
  <si>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</si>
  <si>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</si>
  <si>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</si>
  <si>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</si>
  <si>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</si>
  <si>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</si>
  <si>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</si>
  <si>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</si>
  <si>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</si>
  <si>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</si>
  <si>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</si>
  <si>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</si>
  <si>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</si>
  <si>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</si>
  <si>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</si>
  <si>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</si>
  <si>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</si>
  <si>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</si>
  <si>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</si>
  <si>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</si>
  <si>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</si>
  <si>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</si>
  <si>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</si>
  <si>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</si>
  <si>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</si>
  <si>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</si>
  <si>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</si>
  <si>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</si>
  <si>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</si>
  <si>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</si>
  <si>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</si>
  <si>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</si>
  <si>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</si>
  <si>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</si>
  <si>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</si>
  <si>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</si>
  <si>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</si>
  <si>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</si>
  <si>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</si>
  <si>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</si>
  <si>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</si>
  <si>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</si>
  <si>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</si>
  <si>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</si>
  <si>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</si>
  <si>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</si>
  <si>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</si>
  <si>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</si>
  <si>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</si>
  <si>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</si>
  <si>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</si>
  <si>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</si>
  <si>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</si>
  <si>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</si>
  <si>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</si>
  <si>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</si>
  <si>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</si>
  <si>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</si>
  <si>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</si>
  <si>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</si>
  <si>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</si>
  <si>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</si>
  <si>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</si>
  <si>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</si>
  <si>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</si>
  <si>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</si>
  <si>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</si>
  <si>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</si>
  <si>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</si>
  <si>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</si>
  <si>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</si>
  <si>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</si>
  <si>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</si>
  <si>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</si>
  <si>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</si>
  <si>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</si>
  <si>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</si>
  <si>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</si>
  <si>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</si>
  <si>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</si>
  <si>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</si>
  <si>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</si>
  <si>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</si>
  <si>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</si>
  <si>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</si>
  <si>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</si>
  <si>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</si>
  <si>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</si>
  <si>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</si>
  <si>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</si>
  <si>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</si>
  <si>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</si>
  <si>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</si>
  <si>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</si>
  <si>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</si>
  <si>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</si>
  <si>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</si>
  <si>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</si>
  <si>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</si>
  <si>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</si>
  <si>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</si>
  <si>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</si>
  <si>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</si>
  <si>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</si>
  <si>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</si>
  <si>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</si>
  <si>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</si>
  <si>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</si>
  <si>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</si>
  <si>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</si>
  <si>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</si>
  <si>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</si>
  <si>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</si>
  <si>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</si>
  <si>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</si>
  <si>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</si>
  <si>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</si>
  <si>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</si>
  <si>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</si>
  <si>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</si>
  <si>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</si>
  <si>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</si>
  <si>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</si>
  <si>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</si>
  <si>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</si>
  <si>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</si>
  <si>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</si>
  <si>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</si>
  <si>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</si>
  <si>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</si>
  <si>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</si>
  <si>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</si>
  <si>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</si>
  <si>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</si>
  <si>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</si>
  <si>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</si>
  <si>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</si>
  <si>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</si>
  <si>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</si>
  <si>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</si>
  <si>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</si>
  <si>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</si>
  <si>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</si>
  <si>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</si>
  <si>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</si>
  <si>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</si>
  <si>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</si>
  <si>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</si>
  <si>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</si>
  <si>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</si>
  <si>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</si>
  <si>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</si>
  <si>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</si>
  <si>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</si>
  <si>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</si>
  <si>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</si>
  <si>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</si>
  <si>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</si>
  <si>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</si>
  <si>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</si>
  <si>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</si>
  <si>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</si>
  <si>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</si>
  <si>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</si>
  <si>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</si>
  <si>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</si>
  <si>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</si>
  <si>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</si>
  <si>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</si>
  <si>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</si>
  <si>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</si>
  <si>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</si>
  <si>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</si>
  <si>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</si>
  <si>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</si>
  <si>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</si>
  <si>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</si>
  <si>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</si>
  <si>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</si>
  <si>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</si>
  <si>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</si>
  <si>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</si>
  <si>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</si>
  <si>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</si>
  <si>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</si>
  <si>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</si>
  <si>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</si>
  <si>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</si>
  <si>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</si>
  <si>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</si>
  <si>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</si>
  <si>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</si>
  <si>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</si>
  <si>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</si>
  <si>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</si>
  <si>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</si>
  <si>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</si>
  <si>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</si>
  <si>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</si>
  <si>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</si>
  <si>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</si>
  <si>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</si>
  <si>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</si>
  <si>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</si>
  <si>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</si>
  <si>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</si>
  <si>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</si>
  <si>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</si>
  <si>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</si>
  <si>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</si>
  <si>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</si>
  <si>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</si>
  <si>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</si>
  <si>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</si>
  <si>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</si>
  <si>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</si>
  <si>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</si>
  <si>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</si>
  <si>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</si>
  <si>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</si>
  <si>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</si>
  <si>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</si>
  <si>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</si>
  <si>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</si>
  <si>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</si>
  <si>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</si>
  <si>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</si>
  <si>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</si>
  <si>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</si>
  <si>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</si>
  <si>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</si>
  <si>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</si>
  <si>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</si>
  <si>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</si>
  <si>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</si>
  <si>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</si>
  <si>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</si>
  <si>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</si>
  <si>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</si>
  <si>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</si>
  <si>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</si>
  <si>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</si>
  <si>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</si>
  <si>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</si>
  <si>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</si>
  <si>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</si>
  <si>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</si>
  <si>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</si>
  <si>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</si>
  <si>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</si>
  <si>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</si>
  <si>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</si>
  <si>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</si>
  <si>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</si>
  <si>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</si>
  <si>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</si>
  <si>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</si>
  <si>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</si>
  <si>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</si>
  <si>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</si>
  <si>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</si>
  <si>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</si>
  <si>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</si>
  <si>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</si>
  <si>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</si>
  <si>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</si>
  <si>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</si>
  <si>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</si>
  <si>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</si>
  <si>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</si>
  <si>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</si>
  <si>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</si>
  <si>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</si>
  <si>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</si>
  <si>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</si>
  <si>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</si>
  <si>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</si>
  <si>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</si>
  <si>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</si>
  <si>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</si>
  <si>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</si>
  <si>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</si>
  <si>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</si>
  <si>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</si>
  <si>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</si>
  <si>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</si>
  <si>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</si>
  <si>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</si>
  <si>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</si>
  <si>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</si>
  <si>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</si>
  <si>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</si>
  <si>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</si>
  <si>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</si>
  <si>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</si>
  <si>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</si>
  <si>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</si>
  <si>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</si>
  <si>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</si>
  <si>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</si>
  <si>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</si>
  <si>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</si>
  <si>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</si>
  <si>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</si>
  <si>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</si>
  <si>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</si>
  <si>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</si>
  <si>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</si>
  <si>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</si>
  <si>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</si>
  <si>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</si>
  <si>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</si>
  <si>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</si>
  <si>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</si>
  <si>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</si>
  <si>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</si>
  <si>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</si>
  <si>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</si>
  <si>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</si>
  <si>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</si>
  <si>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</si>
  <si>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</si>
  <si>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</si>
  <si>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</si>
  <si>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</si>
  <si>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</si>
  <si>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</si>
  <si>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</si>
  <si>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</si>
  <si>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</si>
  <si>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</si>
  <si>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</si>
  <si>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</si>
  <si>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</si>
  <si>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</si>
  <si>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</si>
  <si>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</si>
  <si>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</si>
  <si>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</si>
  <si>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</si>
  <si>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</si>
  <si>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</si>
  <si>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</si>
  <si>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</si>
  <si>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</si>
  <si>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</si>
  <si>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</si>
  <si>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</si>
  <si>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</si>
  <si>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</si>
  <si>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</si>
  <si>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</si>
  <si>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</si>
  <si>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</si>
  <si>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</si>
  <si>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</si>
  <si>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</si>
  <si>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</si>
  <si>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</si>
  <si>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</si>
  <si>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</si>
  <si>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</si>
  <si>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</si>
  <si>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</si>
  <si>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</si>
  <si>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</si>
  <si>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</si>
  <si>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</si>
  <si>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</si>
  <si>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</si>
  <si>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</si>
  <si>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</si>
  <si>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</si>
  <si>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</si>
  <si>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</si>
  <si>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</si>
  <si>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</si>
  <si>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</si>
  <si>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</si>
  <si>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</si>
  <si>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</si>
  <si>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</si>
  <si>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</si>
  <si>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</si>
  <si>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</si>
  <si>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</si>
  <si>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</si>
  <si>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</si>
  <si>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</si>
  <si>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</si>
  <si>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</si>
  <si>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</si>
  <si>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</si>
  <si>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</si>
  <si>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</si>
  <si>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</si>
  <si>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</si>
  <si>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</si>
  <si>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</si>
  <si>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</si>
  <si>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</si>
  <si>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</si>
  <si>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</si>
  <si>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</si>
  <si>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</si>
  <si>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</si>
  <si>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</si>
  <si>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</si>
  <si>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</si>
  <si>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</si>
  <si>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</si>
  <si>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</si>
  <si>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</si>
  <si>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</si>
  <si>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</si>
  <si>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</si>
  <si>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</si>
  <si>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</si>
  <si>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</si>
  <si>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</si>
  <si>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</si>
  <si>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</si>
  <si>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</si>
  <si>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</si>
  <si>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</si>
  <si>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</si>
  <si>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</si>
  <si>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</si>
  <si>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</si>
  <si>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</si>
  <si>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</si>
  <si>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</si>
  <si>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</si>
  <si>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</si>
  <si>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</si>
  <si>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</si>
  <si>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</si>
  <si>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</si>
  <si>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</si>
  <si>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</si>
  <si>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</si>
  <si>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</si>
  <si>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</si>
  <si>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</si>
  <si>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</si>
  <si>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</si>
  <si>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</si>
  <si>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</si>
  <si>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</si>
  <si>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</si>
  <si>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</si>
  <si>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</si>
  <si>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</si>
  <si>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</si>
  <si>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</si>
  <si>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</si>
  <si>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</si>
  <si>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</si>
  <si>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</si>
  <si>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</si>
  <si>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</si>
  <si>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</si>
  <si>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</si>
  <si>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</si>
  <si>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</si>
  <si>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</si>
  <si>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</si>
  <si>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</si>
  <si>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</si>
  <si>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</si>
  <si>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</si>
  <si>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</si>
  <si>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</si>
  <si>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</si>
  <si>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</si>
  <si>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</si>
  <si>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</si>
  <si>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</si>
  <si>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</si>
  <si>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</si>
  <si>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</si>
  <si>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</si>
  <si>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</si>
  <si>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</si>
  <si>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</si>
  <si>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</si>
  <si>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</si>
  <si>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</si>
  <si>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</si>
  <si>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</si>
  <si>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</si>
  <si>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</si>
  <si>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</si>
  <si>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</si>
  <si>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</si>
  <si>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</si>
  <si>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</si>
  <si>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</si>
  <si>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</si>
  <si>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</si>
  <si>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</si>
  <si>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</si>
  <si>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</si>
  <si>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</si>
  <si>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</si>
  <si>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</si>
  <si>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</si>
  <si>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</si>
  <si>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</si>
  <si>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</si>
  <si>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</si>
  <si>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</si>
  <si>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</si>
  <si>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</si>
  <si>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</si>
  <si>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</si>
  <si>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</si>
  <si>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</si>
  <si>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</si>
  <si>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</si>
  <si>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</si>
  <si>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</si>
  <si>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</si>
  <si>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</si>
  <si>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</si>
  <si>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</si>
  <si>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</si>
  <si>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</si>
  <si>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</si>
  <si>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</si>
  <si>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</si>
  <si>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</si>
  <si>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</si>
  <si>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</si>
  <si>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</si>
  <si>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</si>
  <si>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</si>
  <si>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</si>
  <si>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</si>
  <si>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</si>
  <si>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</si>
  <si>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</si>
  <si>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</si>
  <si>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</si>
  <si>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</si>
  <si>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</si>
  <si>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</si>
  <si>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</si>
  <si>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</si>
  <si>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</si>
  <si>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</si>
  <si>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</si>
  <si>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</si>
  <si>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</si>
  <si>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</si>
  <si>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</si>
  <si>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</si>
  <si>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</si>
  <si>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</si>
  <si>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</si>
  <si>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</si>
  <si>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</si>
  <si>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</si>
  <si>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</si>
  <si>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</si>
  <si>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</si>
  <si>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</si>
  <si>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</si>
  <si>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</si>
  <si>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</si>
  <si>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</si>
  <si>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</si>
  <si>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</si>
  <si>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</si>
  <si>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</si>
  <si>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</si>
  <si>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</si>
  <si>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</si>
  <si>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</si>
  <si>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</si>
  <si>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</si>
  <si>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</si>
  <si>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</si>
  <si>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</si>
  <si>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</si>
  <si>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</si>
  <si>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</si>
  <si>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</si>
  <si>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</si>
  <si>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</si>
  <si>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</si>
  <si>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</si>
  <si>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</si>
  <si>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</si>
  <si>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</si>
  <si>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</si>
  <si>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</si>
  <si>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</si>
  <si>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</si>
  <si>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</si>
  <si>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</si>
  <si>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</si>
  <si>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</si>
  <si>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</si>
  <si>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</si>
  <si>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</si>
  <si>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</si>
  <si>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</si>
  <si>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</si>
  <si>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</si>
  <si>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</si>
  <si>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</si>
  <si>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</si>
  <si>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</si>
  <si>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</si>
  <si>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</si>
  <si>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</si>
  <si>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</si>
  <si>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</si>
  <si>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</si>
  <si>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</si>
  <si>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</si>
  <si>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</si>
  <si>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</si>
  <si>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</si>
  <si>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</si>
  <si>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</si>
  <si>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</si>
  <si>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</si>
  <si>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</si>
  <si>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</si>
  <si>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</si>
  <si>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</si>
  <si>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</si>
  <si>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</si>
  <si>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</si>
  <si>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</si>
  <si>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</si>
  <si>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</si>
  <si>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</si>
  <si>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</si>
  <si>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</si>
  <si>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</si>
  <si>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</si>
  <si>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</si>
  <si>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</si>
  <si>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</si>
  <si>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</si>
  <si>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</si>
  <si>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</si>
  <si>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</si>
  <si>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</si>
  <si>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</si>
  <si>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</si>
  <si>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</si>
  <si>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</si>
  <si>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</si>
  <si>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</si>
  <si>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</si>
  <si>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</si>
  <si>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</si>
  <si>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</si>
  <si>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</si>
  <si>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</si>
  <si>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</si>
  <si>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</si>
  <si>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</si>
  <si>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</si>
  <si>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</si>
  <si>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</si>
  <si>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</si>
  <si>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</si>
  <si>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</si>
  <si>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</si>
  <si>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</si>
  <si>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</si>
  <si>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</si>
  <si>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</si>
  <si>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</si>
  <si>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</si>
  <si>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</si>
  <si>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</si>
  <si>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</si>
  <si>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</si>
  <si>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</si>
  <si>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</si>
  <si>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</si>
  <si>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</si>
  <si>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</si>
  <si>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</si>
  <si>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</si>
  <si>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</si>
  <si>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</si>
  <si>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</si>
  <si>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</si>
  <si>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</si>
  <si>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</si>
  <si>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</si>
  <si>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</si>
  <si>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</si>
  <si>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</si>
  <si>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</si>
  <si>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</si>
  <si>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</si>
  <si>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</si>
  <si>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</si>
  <si>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</si>
  <si>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</si>
  <si>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</si>
  <si>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</si>
  <si>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</si>
  <si>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</si>
  <si>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</si>
  <si>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</si>
  <si>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</si>
  <si>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</si>
  <si>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</si>
  <si>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</si>
  <si>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</si>
  <si>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</si>
  <si>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</si>
  <si>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</si>
  <si>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</si>
  <si>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</si>
  <si>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</si>
  <si>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</si>
  <si>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</si>
  <si>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</si>
  <si>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</si>
  <si>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</si>
  <si>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</si>
  <si>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</si>
  <si>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</si>
  <si>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</si>
  <si>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</si>
  <si>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</si>
  <si>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</si>
  <si>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</si>
  <si>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</si>
  <si>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</si>
  <si>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</si>
  <si>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</si>
  <si>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</si>
  <si>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</si>
  <si>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</si>
  <si>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</si>
  <si>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</si>
  <si>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</si>
  <si>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</si>
  <si>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</si>
  <si>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</si>
  <si>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</si>
  <si>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</si>
  <si>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</si>
  <si>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</si>
  <si>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</si>
  <si>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</si>
  <si>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</si>
  <si>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</si>
  <si>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</si>
  <si>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</si>
  <si>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</si>
  <si>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</si>
  <si>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</si>
  <si>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</si>
  <si>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</si>
  <si>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</si>
  <si>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</si>
  <si>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</si>
  <si>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</si>
  <si>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</si>
  <si>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</si>
  <si>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</si>
  <si>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</si>
  <si>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</si>
  <si>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</si>
  <si>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</si>
  <si>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</si>
  <si>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</si>
  <si>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</si>
  <si>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</si>
  <si>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</si>
  <si>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</si>
  <si>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</si>
  <si>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</si>
  <si>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</si>
  <si>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</si>
  <si>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</si>
  <si>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</si>
  <si>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</si>
  <si>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</si>
  <si>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</si>
  <si>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</si>
  <si>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</si>
  <si>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</si>
  <si>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</si>
  <si>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</si>
  <si>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</si>
  <si>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</si>
  <si>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</si>
  <si>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</si>
  <si>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</si>
  <si>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</si>
  <si>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</si>
  <si>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</si>
  <si>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</si>
  <si>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</si>
  <si>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</si>
  <si>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</si>
  <si>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</si>
  <si>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</si>
  <si>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</si>
  <si>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</si>
  <si>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</si>
  <si>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</si>
  <si>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</si>
  <si>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</si>
  <si>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</si>
  <si>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</si>
  <si>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</si>
  <si>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</si>
  <si>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</si>
  <si>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</si>
  <si>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</si>
  <si>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</si>
  <si>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</si>
  <si>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</si>
  <si>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</si>
  <si>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</si>
  <si>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</si>
  <si>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</si>
  <si>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</si>
  <si>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</si>
  <si>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</si>
  <si>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</si>
  <si>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</si>
  <si>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</si>
  <si>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</si>
  <si>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</si>
  <si>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</si>
  <si>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</si>
  <si>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</si>
  <si>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</si>
  <si>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</si>
  <si>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</si>
  <si>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</si>
  <si>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</si>
  <si>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</si>
  <si>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</si>
  <si>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</si>
  <si>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</si>
  <si>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</si>
  <si>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</si>
  <si>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</si>
  <si>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</si>
  <si>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</si>
  <si>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</si>
  <si>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</si>
  <si>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</si>
  <si>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</si>
  <si>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</si>
  <si>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</si>
  <si>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</si>
  <si>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</si>
  <si>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</si>
  <si>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</si>
  <si>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</si>
  <si>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</si>
  <si>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</si>
  <si>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</si>
  <si>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</si>
  <si>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</si>
  <si>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</si>
  <si>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</si>
  <si>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</si>
  <si>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</si>
  <si>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</si>
  <si>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</si>
  <si>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</si>
  <si>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</si>
  <si>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</si>
  <si>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</si>
  <si>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</si>
  <si>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</si>
  <si>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</si>
  <si>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</si>
  <si>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</si>
  <si>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</si>
  <si>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</si>
  <si>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</si>
  <si>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</si>
  <si>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</si>
  <si>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</si>
  <si>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</si>
  <si>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</si>
  <si>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</si>
  <si>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</si>
  <si>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</si>
  <si>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</si>
  <si>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</si>
  <si>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</si>
  <si>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</si>
  <si>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</si>
  <si>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</si>
  <si>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</si>
  <si>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</si>
  <si>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</si>
  <si>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</si>
  <si>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</si>
  <si>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</si>
  <si>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</si>
  <si>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</si>
  <si>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</si>
  <si>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</si>
  <si>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</si>
  <si>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</si>
  <si>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</si>
  <si>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</si>
  <si>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</si>
  <si>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</si>
  <si>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</si>
  <si>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</si>
  <si>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</si>
  <si>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</si>
  <si>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</si>
  <si>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</si>
  <si>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</si>
  <si>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</si>
  <si>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</si>
  <si>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</si>
  <si>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</si>
  <si>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</si>
  <si>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</si>
  <si>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</si>
  <si>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</si>
  <si>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</si>
  <si>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</si>
  <si>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</si>
  <si>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</si>
  <si>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</si>
  <si>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</si>
  <si>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</si>
  <si>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</si>
  <si>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</si>
  <si>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</si>
  <si>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</si>
  <si>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</si>
  <si>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</si>
  <si>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</si>
  <si>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</si>
  <si>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</si>
  <si>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</si>
  <si>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</si>
  <si>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</si>
  <si>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</si>
  <si>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</si>
  <si>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</si>
  <si>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</si>
  <si>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</si>
  <si>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</si>
  <si>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</si>
  <si>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</si>
  <si>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</si>
  <si>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</si>
  <si>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</si>
  <si>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</si>
  <si>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</si>
  <si>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</si>
  <si>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</si>
  <si>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</si>
  <si>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</si>
  <si>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</si>
  <si>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</si>
  <si>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</si>
  <si>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</si>
  <si>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</si>
  <si>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</si>
  <si>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</si>
  <si>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</si>
  <si>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</si>
  <si>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</si>
  <si>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</si>
  <si>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</si>
  <si>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</si>
  <si>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</si>
  <si>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</si>
  <si>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</si>
  <si>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</si>
  <si>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</si>
  <si>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</si>
  <si>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</si>
  <si>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</si>
  <si>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</si>
  <si>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</si>
  <si>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</si>
  <si>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</si>
  <si>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</si>
  <si>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</si>
  <si>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</si>
  <si>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</si>
  <si>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</si>
  <si>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</si>
  <si>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</si>
  <si>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</si>
  <si>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</si>
  <si>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</si>
  <si>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</si>
  <si>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</si>
  <si>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</si>
  <si>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</si>
  <si>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</si>
  <si>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</si>
  <si>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</si>
  <si>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</si>
  <si>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</si>
  <si>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</si>
  <si>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</si>
  <si>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</si>
  <si>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</si>
  <si>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</si>
  <si>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</si>
  <si>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</si>
  <si>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</si>
  <si>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</si>
  <si>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</si>
  <si>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</si>
  <si>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</si>
  <si>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</si>
  <si>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</si>
  <si>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</si>
  <si>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</si>
  <si>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</si>
  <si>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</si>
  <si>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</si>
  <si>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</si>
  <si>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</si>
  <si>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</si>
  <si>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</si>
  <si>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</si>
  <si>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</si>
  <si>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</si>
  <si>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</si>
  <si>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</si>
  <si>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</si>
  <si>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</si>
  <si>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</si>
  <si>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</si>
  <si>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</si>
  <si>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</si>
  <si>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</si>
  <si>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</si>
  <si>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</si>
  <si>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</si>
  <si>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</si>
  <si>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</si>
  <si>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</si>
  <si>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</si>
  <si>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</si>
  <si>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</si>
  <si>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</si>
  <si>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</si>
  <si>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</si>
  <si>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</si>
  <si>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</si>
  <si>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</si>
  <si>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</si>
  <si>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</si>
  <si>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</si>
  <si>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</si>
  <si>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</si>
  <si>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</si>
  <si>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</si>
  <si>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</si>
  <si>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</si>
  <si>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</si>
  <si>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</si>
  <si>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</si>
  <si>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</si>
  <si>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</si>
  <si>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</si>
  <si>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</si>
  <si>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</si>
  <si>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</si>
  <si>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</si>
  <si>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</si>
  <si>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</si>
  <si>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</si>
  <si>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</si>
  <si>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</si>
  <si>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</si>
  <si>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</si>
  <si>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</si>
  <si>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</si>
  <si>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</si>
  <si>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</si>
  <si>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</si>
  <si>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</si>
  <si>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</si>
  <si>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</si>
  <si>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</si>
  <si>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</si>
  <si>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</si>
  <si>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</si>
  <si>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</si>
  <si>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</si>
  <si>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</si>
  <si>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</si>
  <si>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</si>
  <si>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</si>
  <si>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</si>
  <si>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</si>
  <si>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</si>
  <si>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</si>
  <si>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</si>
  <si>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</si>
  <si>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</si>
  <si>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</si>
  <si>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</si>
  <si>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</si>
  <si>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</si>
  <si>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</si>
  <si>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</si>
  <si>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</si>
  <si>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</si>
  <si>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</si>
  <si>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</si>
  <si>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</si>
  <si>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</si>
  <si>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</si>
  <si>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</si>
  <si>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</si>
  <si>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</si>
  <si>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</si>
  <si>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</si>
  <si>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</si>
  <si>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</si>
  <si>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</si>
  <si>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</si>
  <si>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</si>
  <si>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</si>
  <si>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</si>
  <si>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</si>
  <si>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</si>
  <si>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</si>
  <si>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</si>
  <si>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</si>
  <si>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</si>
  <si>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</si>
  <si>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</si>
  <si>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</si>
  <si>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</si>
  <si>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</si>
  <si>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</si>
  <si>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</si>
  <si>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</si>
  <si>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</si>
  <si>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</si>
  <si>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</si>
  <si>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</si>
  <si>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</si>
  <si>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</si>
  <si>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</si>
  <si>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</si>
  <si>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</si>
  <si>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</si>
  <si>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</si>
  <si>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</si>
  <si>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</si>
  <si>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</si>
  <si>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</si>
  <si>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</si>
  <si>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</si>
  <si>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</si>
  <si>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</si>
  <si>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</si>
  <si>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</si>
  <si>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</si>
  <si>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</si>
  <si>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</si>
  <si>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</si>
  <si>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</si>
  <si>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</si>
  <si>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</si>
  <si>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</si>
  <si>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</si>
  <si>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</si>
  <si>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</si>
  <si>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</si>
  <si>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</si>
  <si>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</si>
  <si>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</si>
  <si>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</si>
  <si>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</si>
  <si>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</si>
  <si>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</si>
  <si>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</si>
  <si>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</si>
  <si>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</si>
  <si>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</si>
  <si>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</si>
  <si>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</si>
  <si>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</si>
  <si>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</si>
  <si>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</si>
  <si>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</si>
  <si>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</si>
  <si>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</si>
  <si>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</si>
  <si>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</si>
  <si>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</si>
  <si>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</si>
  <si>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</si>
  <si>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</si>
  <si>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</si>
  <si>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</si>
  <si>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</si>
  <si>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</si>
  <si>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</si>
  <si>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</si>
  <si>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</si>
  <si>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</si>
  <si>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</si>
  <si>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</si>
  <si>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</si>
  <si>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</si>
  <si>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</si>
  <si>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</si>
  <si>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</si>
  <si>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</si>
  <si>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</si>
  <si>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</si>
  <si>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</si>
  <si>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</si>
  <si>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</si>
  <si>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</si>
  <si>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</si>
  <si>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</si>
  <si>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</si>
  <si>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</si>
  <si>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</si>
  <si>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</si>
  <si>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</si>
  <si>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</si>
  <si>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</si>
  <si>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</si>
  <si>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</si>
  <si>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</si>
  <si>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</si>
  <si>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</si>
  <si>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</si>
  <si>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</si>
  <si>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</si>
  <si>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</si>
  <si>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</si>
  <si>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</si>
  <si>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</si>
  <si>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</si>
  <si>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</si>
  <si>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</si>
  <si>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</si>
  <si>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</si>
  <si>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</si>
  <si>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</si>
  <si>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</si>
  <si>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</si>
  <si>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</si>
  <si>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</si>
  <si>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</si>
  <si>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</si>
  <si>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</si>
  <si>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</si>
  <si>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</si>
  <si>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</si>
  <si>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</si>
  <si>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</si>
  <si>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</si>
  <si>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</si>
  <si>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</si>
  <si>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</si>
  <si>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</si>
  <si>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</si>
  <si>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</si>
  <si>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</si>
  <si>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</si>
  <si>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</si>
  <si>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</si>
  <si>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</si>
  <si>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</si>
  <si>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</si>
  <si>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</si>
  <si>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</si>
  <si>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</si>
  <si>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</si>
  <si>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</si>
  <si>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</si>
  <si>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</si>
  <si>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</si>
  <si>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</si>
  <si>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</si>
  <si>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</si>
  <si>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</si>
  <si>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</si>
  <si>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</si>
  <si>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</si>
  <si>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</si>
  <si>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</si>
  <si>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</si>
  <si>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</si>
  <si>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</si>
  <si>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</si>
  <si>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</si>
  <si>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</si>
  <si>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</si>
  <si>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</si>
  <si>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</si>
  <si>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</si>
  <si>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</si>
  <si>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</si>
  <si>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</si>
  <si>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</si>
  <si>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</si>
  <si>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</si>
  <si>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</si>
  <si>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</si>
  <si>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</si>
  <si>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</si>
  <si>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</si>
  <si>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</si>
  <si>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</si>
  <si>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</si>
  <si>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</si>
  <si>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</si>
  <si>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</si>
  <si>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</si>
  <si>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</si>
  <si>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</si>
  <si>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</si>
  <si>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</si>
  <si>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</si>
  <si>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</si>
  <si>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</si>
  <si>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</si>
  <si>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</si>
  <si>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</si>
  <si>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</si>
  <si>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</si>
  <si>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</si>
  <si>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</si>
  <si>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</si>
  <si>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</si>
  <si>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</si>
  <si>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</si>
  <si>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</si>
  <si>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</si>
  <si>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</si>
  <si>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</si>
  <si>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</si>
  <si>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</si>
  <si>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</si>
  <si>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</si>
  <si>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</si>
  <si>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</si>
  <si>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</si>
  <si>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</si>
  <si>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</si>
  <si>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</si>
  <si>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</si>
  <si>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</si>
  <si>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</si>
  <si>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</si>
  <si>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</si>
  <si>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</si>
  <si>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</si>
  <si>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</si>
  <si>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</si>
  <si>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</si>
  <si>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</si>
  <si>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</si>
  <si>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</si>
  <si>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</si>
  <si>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</si>
  <si>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</si>
  <si>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</si>
  <si>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</si>
  <si>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</si>
  <si>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</si>
  <si>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</si>
  <si>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</si>
  <si>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</si>
  <si>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</si>
  <si>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</si>
  <si>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</si>
  <si>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</si>
  <si>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</si>
  <si>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</si>
  <si>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</si>
  <si>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</si>
  <si>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</si>
  <si>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</si>
  <si>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</si>
  <si>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</si>
  <si>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</si>
  <si>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</si>
  <si>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</si>
  <si>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</si>
  <si>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</si>
  <si>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</si>
  <si>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</si>
  <si>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</si>
  <si>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</si>
  <si>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</si>
  <si>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</si>
  <si>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</si>
  <si>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</si>
  <si>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</si>
  <si>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</si>
  <si>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</si>
  <si>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</si>
  <si>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</si>
  <si>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</si>
  <si>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</si>
  <si>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</si>
  <si>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</si>
  <si>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</si>
  <si>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</si>
  <si>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</si>
  <si>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</si>
  <si>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</si>
  <si>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</si>
  <si>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</si>
  <si>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</si>
  <si>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</si>
  <si>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</si>
  <si>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</si>
  <si>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</si>
  <si>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</si>
  <si>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</si>
  <si>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</si>
  <si>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</si>
  <si>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</si>
  <si>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</si>
  <si>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</si>
  <si>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</si>
  <si>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</si>
  <si>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</si>
  <si>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</si>
  <si>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</si>
  <si>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</si>
  <si>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</si>
  <si>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</si>
  <si>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</si>
  <si>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</si>
  <si>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</si>
  <si>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</si>
  <si>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</si>
  <si>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</si>
  <si>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</si>
  <si>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</si>
  <si>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</si>
  <si>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</si>
  <si>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</si>
  <si>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</si>
  <si>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</si>
  <si>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</si>
  <si>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</si>
  <si>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</si>
  <si>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</si>
  <si>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</si>
  <si>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</si>
  <si>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</si>
  <si>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</si>
  <si>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</si>
  <si>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</si>
  <si>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</si>
  <si>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</si>
  <si>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</si>
  <si>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</si>
  <si>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</si>
  <si>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</si>
  <si>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</si>
  <si>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</si>
  <si>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</si>
  <si>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</si>
  <si>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</si>
  <si>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</si>
  <si>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</si>
  <si>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</si>
  <si>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</si>
  <si>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</si>
  <si>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</si>
  <si>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</si>
  <si>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</si>
  <si>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</si>
  <si>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</si>
  <si>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</si>
  <si>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</si>
  <si>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</si>
  <si>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</si>
  <si>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</si>
  <si>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</si>
  <si>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</si>
  <si>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</si>
  <si>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</si>
  <si>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</si>
  <si>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</si>
  <si>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</si>
  <si>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</si>
  <si>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</si>
  <si>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</si>
  <si>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</si>
  <si>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</si>
  <si>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</si>
  <si>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</si>
  <si>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</si>
  <si>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</si>
  <si>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</si>
  <si>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</si>
  <si>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</si>
  <si>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</si>
  <si>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</si>
  <si>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</si>
  <si>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</si>
  <si>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</si>
  <si>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</si>
  <si>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</si>
  <si>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</si>
  <si>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</si>
  <si>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</si>
  <si>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</si>
  <si>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</si>
  <si>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</si>
  <si>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</si>
  <si>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</si>
  <si>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</si>
  <si>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</si>
  <si>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</si>
  <si>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</si>
  <si>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</si>
  <si>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</si>
  <si>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</si>
  <si>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</si>
  <si>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</si>
  <si>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</si>
  <si>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</si>
  <si>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</si>
  <si>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</si>
  <si>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</si>
  <si>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</si>
  <si>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</si>
  <si>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</si>
  <si>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</si>
  <si>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</si>
  <si>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</si>
  <si>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</si>
  <si>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</si>
  <si>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</si>
  <si>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</si>
  <si>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</si>
  <si>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</si>
  <si>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</si>
  <si>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</si>
  <si>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</si>
  <si>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</si>
  <si>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</si>
  <si>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</si>
  <si>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</si>
  <si>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</si>
  <si>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</si>
  <si>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</si>
  <si>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</si>
  <si>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</si>
  <si>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</si>
  <si>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</si>
  <si>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</si>
  <si>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</si>
  <si>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</si>
  <si>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</si>
  <si>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</si>
  <si>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</si>
  <si>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</si>
  <si>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</si>
  <si>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</si>
  <si>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</si>
  <si>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</si>
  <si>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</si>
  <si>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</si>
  <si>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</si>
  <si>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</si>
  <si>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</si>
  <si>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</si>
  <si>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</si>
  <si>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</si>
  <si>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</si>
  <si>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</si>
  <si>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</si>
  <si>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</si>
  <si>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</si>
  <si>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</si>
  <si>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</si>
  <si>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</si>
  <si>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</si>
  <si>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</si>
  <si>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</si>
  <si>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</si>
  <si>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</si>
  <si>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</si>
  <si>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</si>
  <si>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</si>
  <si>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</si>
  <si>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</si>
  <si>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</si>
  <si>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</si>
  <si>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</si>
  <si>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</si>
  <si>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</si>
  <si>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</si>
  <si>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</si>
  <si>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</si>
  <si>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</si>
  <si>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</si>
  <si>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</si>
  <si>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</si>
  <si>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</si>
  <si>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</si>
  <si>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</si>
  <si>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</si>
  <si>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</si>
  <si>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</si>
  <si>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</si>
  <si>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</si>
  <si>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</si>
  <si>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</si>
  <si>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</si>
  <si>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</si>
  <si>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</si>
  <si>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</si>
  <si>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</si>
  <si>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</si>
  <si>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</si>
  <si>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</si>
  <si>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</si>
  <si>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</si>
  <si>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</si>
  <si>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</si>
  <si>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</si>
  <si>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</si>
  <si>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</si>
  <si>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</si>
  <si>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</si>
  <si>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</si>
  <si>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</si>
  <si>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</si>
  <si>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</si>
  <si>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</si>
  <si>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</si>
  <si>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</si>
  <si>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</si>
  <si>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</si>
  <si>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</si>
  <si>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</si>
  <si>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</si>
  <si>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</si>
  <si>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</si>
  <si>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</si>
  <si>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</si>
  <si>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</si>
  <si>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</si>
  <si>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</si>
  <si>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</si>
  <si>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</si>
  <si>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</si>
  <si>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</si>
  <si>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</si>
  <si>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</si>
  <si>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</si>
  <si>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</si>
  <si>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</si>
  <si>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</si>
  <si>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</si>
  <si>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</si>
  <si>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</si>
  <si>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</si>
  <si>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</si>
  <si>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</si>
  <si>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</si>
  <si>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</si>
  <si>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</si>
  <si>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</si>
  <si>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</si>
  <si>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</si>
  <si>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</si>
  <si>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</si>
  <si>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</si>
  <si>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</si>
  <si>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</si>
  <si>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</si>
  <si>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</si>
  <si>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</si>
  <si>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</si>
  <si>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</si>
  <si>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</si>
  <si>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</si>
  <si>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</si>
  <si>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</si>
  <si>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</si>
  <si>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</si>
  <si>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</si>
  <si>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</si>
  <si>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</si>
  <si>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</si>
  <si>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</si>
  <si>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</si>
  <si>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</si>
  <si>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</si>
  <si>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</si>
  <si>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</si>
  <si>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</si>
  <si>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</si>
  <si>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</si>
  <si>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</si>
  <si>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</si>
  <si>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</si>
  <si>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</si>
  <si>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</si>
  <si>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</si>
  <si>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</si>
  <si>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</si>
  <si>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</si>
  <si>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</si>
  <si>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</si>
  <si>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</si>
  <si>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</si>
  <si>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</si>
  <si>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</si>
  <si>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</si>
  <si>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</si>
  <si>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</si>
  <si>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</si>
  <si>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</si>
  <si>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</si>
  <si>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</si>
  <si>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</si>
  <si>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</si>
  <si>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</si>
  <si>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</si>
  <si>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</si>
  <si>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</si>
  <si>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</si>
  <si>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</si>
  <si>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</si>
  <si>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</si>
  <si>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</si>
  <si>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</si>
  <si>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</si>
  <si>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</si>
  <si>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</si>
  <si>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</si>
  <si>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</si>
  <si>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</si>
  <si>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</si>
  <si>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</si>
  <si>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</si>
  <si>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</si>
  <si>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</si>
  <si>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</si>
  <si>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</si>
  <si>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</si>
  <si>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</si>
  <si>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</si>
  <si>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</si>
  <si>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</si>
  <si>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</si>
  <si>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</si>
  <si>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</si>
  <si>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</si>
  <si>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</si>
  <si>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</si>
  <si>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</si>
  <si>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</si>
  <si>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</si>
  <si>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</si>
  <si>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</si>
  <si>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</si>
  <si>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</si>
  <si>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</si>
  <si>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</si>
  <si>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</si>
  <si>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</si>
  <si>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</si>
  <si>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</si>
  <si>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</si>
  <si>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</si>
  <si>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</si>
  <si>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</si>
  <si>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</si>
  <si>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</si>
  <si>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</si>
  <si>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</si>
  <si>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</si>
  <si>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</si>
  <si>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</si>
  <si>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</si>
  <si>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</si>
  <si>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</si>
  <si>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</si>
  <si>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</si>
  <si>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</si>
  <si>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</si>
  <si>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</si>
  <si>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</si>
  <si>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</si>
  <si>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</si>
  <si>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</si>
  <si>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</si>
  <si>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</si>
  <si>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</si>
  <si>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</si>
  <si>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</si>
  <si>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</si>
  <si>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</si>
  <si>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</si>
  <si>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</si>
  <si>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</si>
  <si>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</si>
  <si>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</si>
  <si>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</si>
  <si>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</si>
  <si>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</si>
  <si>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</si>
  <si>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</si>
  <si>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</si>
  <si>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</si>
  <si>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</si>
  <si>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</si>
  <si>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</si>
  <si>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</si>
  <si>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</si>
  <si>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</si>
  <si>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</si>
  <si>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</si>
  <si>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</si>
  <si>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</si>
  <si>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</si>
  <si>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</si>
  <si>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</si>
  <si>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</si>
  <si>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</si>
  <si>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</si>
  <si>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</si>
  <si>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</si>
  <si>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</si>
  <si>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</si>
  <si>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</si>
  <si>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</si>
  <si>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</si>
  <si>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</si>
  <si>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</si>
  <si>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</si>
  <si>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</si>
  <si>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</si>
  <si>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</si>
  <si>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</si>
  <si>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</si>
  <si>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</si>
  <si>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</si>
  <si>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</si>
  <si>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</si>
  <si>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</si>
  <si>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</si>
  <si>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</si>
  <si>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</si>
  <si>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</si>
  <si>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</si>
  <si>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</si>
  <si>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</si>
  <si>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</si>
  <si>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</si>
  <si>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</si>
  <si>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</si>
  <si>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</si>
  <si>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</si>
  <si>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</si>
  <si>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</si>
  <si>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</si>
  <si>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</si>
  <si>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</si>
  <si>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</si>
  <si>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</si>
  <si>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</si>
  <si>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</si>
  <si>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</si>
  <si>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</si>
  <si>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</si>
  <si>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</si>
  <si>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</si>
  <si>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</si>
  <si>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</si>
  <si>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</si>
  <si>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</si>
  <si>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</si>
  <si>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</si>
  <si>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</si>
  <si>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</si>
  <si>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</si>
  <si>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</si>
  <si>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</si>
  <si>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</si>
  <si>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</si>
  <si>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</si>
  <si>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</si>
  <si>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</si>
  <si>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</si>
  <si>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</si>
  <si>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</si>
  <si>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</si>
  <si>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</si>
  <si>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</si>
  <si>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</si>
  <si>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</si>
  <si>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</si>
  <si>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</si>
  <si>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</si>
  <si>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</si>
  <si>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</si>
  <si>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</si>
  <si>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</si>
  <si>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</si>
  <si>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</si>
  <si>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</si>
  <si>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</si>
  <si>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</si>
  <si>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</si>
  <si>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</si>
  <si>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</si>
  <si>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</si>
  <si>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</si>
  <si>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</si>
  <si>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</si>
  <si>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</si>
  <si>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</si>
  <si>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</si>
  <si>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</si>
  <si>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</si>
  <si>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</si>
  <si>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</si>
  <si>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</si>
  <si>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</si>
  <si>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</si>
  <si>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</si>
  <si>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</si>
  <si>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</si>
  <si>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</si>
  <si>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</si>
  <si>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</si>
  <si>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</si>
  <si>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</si>
  <si>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</si>
  <si>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</si>
  <si>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</si>
  <si>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</si>
  <si>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</si>
  <si>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</si>
  <si>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</si>
  <si>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</si>
  <si>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</si>
  <si>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</si>
  <si>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</si>
  <si>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</si>
  <si>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</si>
  <si>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</si>
  <si>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</si>
  <si>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</si>
  <si>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</si>
  <si>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</si>
  <si>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</si>
  <si>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</si>
  <si>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</si>
  <si>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</si>
  <si>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</si>
  <si>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</si>
  <si>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</si>
  <si>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</si>
  <si>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</si>
  <si>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</si>
  <si>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</si>
  <si>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</si>
  <si>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</si>
  <si>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</si>
  <si>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</si>
  <si>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</si>
  <si>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</si>
  <si>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</si>
  <si>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</si>
  <si>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</si>
  <si>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</si>
  <si>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</si>
  <si>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</si>
  <si>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</si>
  <si>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</si>
  <si>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</si>
  <si>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</si>
  <si>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</si>
  <si>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</si>
  <si>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</si>
  <si>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</si>
  <si>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</si>
  <si>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</si>
  <si>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</si>
  <si>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</si>
  <si>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</si>
  <si>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</si>
  <si>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</si>
  <si>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</si>
  <si>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</si>
  <si>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</si>
  <si>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</si>
  <si>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</si>
  <si>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</si>
  <si>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</si>
  <si>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</si>
  <si>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</si>
  <si>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</si>
  <si>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</si>
  <si>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</si>
  <si>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</si>
  <si>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</si>
  <si>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</si>
  <si>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</si>
  <si>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</si>
  <si>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</si>
  <si>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</si>
  <si>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</si>
  <si>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</si>
  <si>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</si>
  <si>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</si>
  <si>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</si>
  <si>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</si>
  <si>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</si>
  <si>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</si>
  <si>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</si>
  <si>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</si>
  <si>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</si>
  <si>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</si>
  <si>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</si>
  <si>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</si>
  <si>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</si>
  <si>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</si>
  <si>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</si>
  <si>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</si>
  <si>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</si>
  <si>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</si>
  <si>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</si>
  <si>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</si>
  <si>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</si>
  <si>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</si>
  <si>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</si>
  <si>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</si>
  <si>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</si>
  <si>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</si>
  <si>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</si>
  <si>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</si>
  <si>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</si>
  <si>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</si>
  <si>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</si>
  <si>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</si>
  <si>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</si>
  <si>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</si>
  <si>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</si>
  <si>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</si>
  <si>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</si>
  <si>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</si>
  <si>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</si>
  <si>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</si>
  <si>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</si>
  <si>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</si>
  <si>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</si>
  <si>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</si>
  <si>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</si>
  <si>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</si>
  <si>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</si>
  <si>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</si>
  <si>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</si>
  <si>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</si>
  <si>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</si>
  <si>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</si>
  <si>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</si>
  <si>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</si>
  <si>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</si>
  <si>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</si>
  <si>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</si>
  <si>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</si>
  <si>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</si>
  <si>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</si>
  <si>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</si>
  <si>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</si>
  <si>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</si>
  <si>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</si>
  <si>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</si>
  <si>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</si>
  <si>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</si>
  <si>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</si>
  <si>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</si>
  <si>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</si>
  <si>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</si>
  <si>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</si>
  <si>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</si>
  <si>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</si>
  <si>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</si>
  <si>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</si>
  <si>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</si>
  <si>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</si>
  <si>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</si>
  <si>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</si>
  <si>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</si>
  <si>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</si>
  <si>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</si>
  <si>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</si>
  <si>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</si>
  <si>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</si>
  <si>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</si>
  <si>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</si>
  <si>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</si>
  <si>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</si>
  <si>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</si>
  <si>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</si>
  <si>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</si>
  <si>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</si>
  <si>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</si>
  <si>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</si>
  <si>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</si>
  <si>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</si>
  <si>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</si>
  <si>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</si>
  <si>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</si>
  <si>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</si>
  <si>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</si>
  <si>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</si>
  <si>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</si>
  <si>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</si>
  <si>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</si>
  <si>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</si>
  <si>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</si>
  <si>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</si>
  <si>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</si>
  <si>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</si>
  <si>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</si>
  <si>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</si>
  <si>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</si>
  <si>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</si>
  <si>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</si>
  <si>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</si>
  <si>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</si>
  <si>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</si>
  <si>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</si>
  <si>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</si>
  <si>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</si>
  <si>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</si>
  <si>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</si>
  <si>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</si>
  <si>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</si>
  <si>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</si>
  <si>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</si>
  <si>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</si>
  <si>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</si>
  <si>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</si>
  <si>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</si>
  <si>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</si>
  <si>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</si>
  <si>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</si>
  <si>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</si>
  <si>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</si>
  <si>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</si>
  <si>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</si>
  <si>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</si>
  <si>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</si>
  <si>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</si>
  <si>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</si>
  <si>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</si>
  <si>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</si>
  <si>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</si>
  <si>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</si>
  <si>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</si>
  <si>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</si>
  <si>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</si>
  <si>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</si>
  <si>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</si>
  <si>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</si>
  <si>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</si>
  <si>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</si>
  <si>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</si>
  <si>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</si>
  <si>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</si>
  <si>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</si>
  <si>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</si>
  <si>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</si>
  <si>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</si>
  <si>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</si>
  <si>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</si>
  <si>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</si>
  <si>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</si>
  <si>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</si>
  <si>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</si>
  <si>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</si>
  <si>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</si>
  <si>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</si>
  <si>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</si>
  <si>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</si>
  <si>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</si>
  <si>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</si>
  <si>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</si>
  <si>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</si>
  <si>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</si>
  <si>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</si>
  <si>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</si>
  <si>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</si>
  <si>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</si>
  <si>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</si>
  <si>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</si>
  <si>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</si>
  <si>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</si>
  <si>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</si>
  <si>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</si>
  <si>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</si>
  <si>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</si>
  <si>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</si>
  <si>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</si>
  <si>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</si>
  <si>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</si>
  <si>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</si>
  <si>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</si>
  <si>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</si>
  <si>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</si>
  <si>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</si>
  <si>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</si>
  <si>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</si>
  <si>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</si>
  <si>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</si>
  <si>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</si>
  <si>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</si>
  <si>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</si>
  <si>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</si>
  <si>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</si>
  <si>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</si>
  <si>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</si>
  <si>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</si>
  <si>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</si>
  <si>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</si>
  <si>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</si>
  <si>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</si>
  <si>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</si>
  <si>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</si>
  <si>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</si>
  <si>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</si>
  <si>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</si>
  <si>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</si>
  <si>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</si>
  <si>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</si>
  <si>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</si>
  <si>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</si>
  <si>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</si>
  <si>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</si>
  <si>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</si>
  <si>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</si>
  <si>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</si>
  <si>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</si>
  <si>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</si>
  <si>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</si>
  <si>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</si>
  <si>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</si>
  <si>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</si>
  <si>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</si>
  <si>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</si>
  <si>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</si>
  <si>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</si>
  <si>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</si>
  <si>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</si>
  <si>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</si>
  <si>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</si>
  <si>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</si>
  <si>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</si>
  <si>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</si>
  <si>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</si>
  <si>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</si>
  <si>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</si>
  <si>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</si>
  <si>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</si>
  <si>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</si>
  <si>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</si>
  <si>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</si>
  <si>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</si>
  <si>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</si>
  <si>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</si>
  <si>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</si>
  <si>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</si>
  <si>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</si>
  <si>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</si>
  <si>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</si>
  <si>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</si>
  <si>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</si>
  <si>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</si>
  <si>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</si>
  <si>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</si>
  <si>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</si>
  <si>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</si>
  <si>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</si>
  <si>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</si>
  <si>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</si>
  <si>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</si>
  <si>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</si>
  <si>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</si>
  <si>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</si>
  <si>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</si>
  <si>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</si>
  <si>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</si>
  <si>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</si>
  <si>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</si>
  <si>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</si>
  <si>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</si>
  <si>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</si>
  <si>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</si>
  <si>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</si>
  <si>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</si>
  <si>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</si>
  <si>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</si>
  <si>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</si>
  <si>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</si>
  <si>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</si>
  <si>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</si>
  <si>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</si>
  <si>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</si>
  <si>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</si>
  <si>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</si>
  <si>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</si>
  <si>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</si>
  <si>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</si>
  <si>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</si>
  <si>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</si>
  <si>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</si>
  <si>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</si>
  <si>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</si>
  <si>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</si>
  <si>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</si>
  <si>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</si>
  <si>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</si>
  <si>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</si>
  <si>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</si>
  <si>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</si>
  <si>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</si>
  <si>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</si>
  <si>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</si>
  <si>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</si>
  <si>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</si>
  <si>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</si>
  <si>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</si>
  <si>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</si>
  <si>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</si>
  <si>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</si>
  <si>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</si>
  <si>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</si>
  <si>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</si>
  <si>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</si>
  <si>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</si>
  <si>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</si>
  <si>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</si>
  <si>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</si>
  <si>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</si>
  <si>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</si>
  <si>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</si>
  <si>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</si>
  <si>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</si>
  <si>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</si>
  <si>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</si>
  <si>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</si>
  <si>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</si>
  <si>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</si>
  <si>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</si>
  <si>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</si>
  <si>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</si>
  <si>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</si>
  <si>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</si>
  <si>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</si>
  <si>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</si>
  <si>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</si>
  <si>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</si>
  <si>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</si>
  <si>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</si>
  <si>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</si>
  <si>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</si>
  <si>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</si>
  <si>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</si>
  <si>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</si>
  <si>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</si>
  <si>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</si>
  <si>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</si>
  <si>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</si>
  <si>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</si>
  <si>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</si>
  <si>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</si>
  <si>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</si>
  <si>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</si>
  <si>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</si>
  <si>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</si>
  <si>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</si>
  <si>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</si>
  <si>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</si>
  <si>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</si>
  <si>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</si>
  <si>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</si>
  <si>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</si>
  <si>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</si>
  <si>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</si>
  <si>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</si>
  <si>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</si>
  <si>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</si>
  <si>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</si>
  <si>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</si>
  <si>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</si>
  <si>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</si>
  <si>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</si>
  <si>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</si>
  <si>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</si>
  <si>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</si>
  <si>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</si>
  <si>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</si>
  <si>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</si>
  <si>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</si>
  <si>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</si>
  <si>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</si>
  <si>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</si>
  <si>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</si>
  <si>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</si>
  <si>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</si>
  <si>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</si>
  <si>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</si>
  <si>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</si>
  <si>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</si>
  <si>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</si>
  <si>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</si>
  <si>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</si>
  <si>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</si>
  <si>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</si>
  <si>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</si>
  <si>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</si>
  <si>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</si>
  <si>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</si>
  <si>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</si>
  <si>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</si>
  <si>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</si>
  <si>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</si>
  <si>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</si>
  <si>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</si>
  <si>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</si>
  <si>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</si>
  <si>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</si>
  <si>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</si>
  <si>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</si>
  <si>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</si>
  <si>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</si>
  <si>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</si>
  <si>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</si>
  <si>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</si>
  <si>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</si>
  <si>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</si>
  <si>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</si>
  <si>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</si>
  <si>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</si>
  <si>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</si>
  <si>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</si>
  <si>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</si>
  <si>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</si>
  <si>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</si>
  <si>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</si>
  <si>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</si>
  <si>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</si>
  <si>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</si>
  <si>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</si>
  <si>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</si>
  <si>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</si>
  <si>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</si>
  <si>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</si>
  <si>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</si>
  <si>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</si>
  <si>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</si>
  <si>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</si>
  <si>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</si>
  <si>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</si>
  <si>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</si>
  <si>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</si>
  <si>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</si>
  <si>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</si>
  <si>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</si>
  <si>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</si>
  <si>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</si>
  <si>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</si>
  <si>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</si>
  <si>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</si>
  <si>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</si>
  <si>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</si>
  <si>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</si>
  <si>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</si>
  <si>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</si>
  <si>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</si>
  <si>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</si>
  <si>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</si>
  <si>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</si>
  <si>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</si>
  <si>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</si>
  <si>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</si>
  <si>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</si>
  <si>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</si>
  <si>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</si>
  <si>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</si>
  <si>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</si>
  <si>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</si>
  <si>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</si>
  <si>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</si>
  <si>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</si>
  <si>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</si>
  <si>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</si>
  <si>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</si>
  <si>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</si>
  <si>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</si>
  <si>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</si>
  <si>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</si>
  <si>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</si>
  <si>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</si>
  <si>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</si>
  <si>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</si>
  <si>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</si>
  <si>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</si>
  <si>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</si>
  <si>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</si>
  <si>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</si>
  <si>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</si>
  <si>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</si>
  <si>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</si>
  <si>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</si>
  <si>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</si>
  <si>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</si>
  <si>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</si>
  <si>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</si>
  <si>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</si>
  <si>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</si>
  <si>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</si>
  <si>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</si>
  <si>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</si>
  <si>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</si>
  <si>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</si>
  <si>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</si>
  <si>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</si>
  <si>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</si>
  <si>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</si>
  <si>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</si>
  <si>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</si>
  <si>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</si>
  <si>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</si>
  <si>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</si>
  <si>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</si>
  <si>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</si>
  <si>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</si>
  <si>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</si>
  <si>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</si>
  <si>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</si>
  <si>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</si>
  <si>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</si>
  <si>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</si>
  <si>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</si>
  <si>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</si>
  <si>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</si>
  <si>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</si>
  <si>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</si>
  <si>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</si>
  <si>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</si>
  <si>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</si>
  <si>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</si>
  <si>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</si>
  <si>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</si>
  <si>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</si>
  <si>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</si>
  <si>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</si>
  <si>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</si>
  <si>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</si>
  <si>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</si>
  <si>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</si>
  <si>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</si>
  <si>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</si>
  <si>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</si>
  <si>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</si>
  <si>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</si>
  <si>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</si>
  <si>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</si>
  <si>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</si>
  <si>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</si>
  <si>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</si>
  <si>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</si>
  <si>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</si>
  <si>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</si>
  <si>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</si>
  <si>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</si>
  <si>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</si>
  <si>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</si>
  <si>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</si>
  <si>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</si>
  <si>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</si>
  <si>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</si>
  <si>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</si>
  <si>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</si>
  <si>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</si>
  <si>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</si>
  <si>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</si>
  <si>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</si>
  <si>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</si>
  <si>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</si>
  <si>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</si>
  <si>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</si>
  <si>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</si>
  <si>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</si>
  <si>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</si>
  <si>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</si>
  <si>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</si>
  <si>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</si>
  <si>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</si>
  <si>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</si>
  <si>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</si>
  <si>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</si>
  <si>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</si>
  <si>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</si>
  <si>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</si>
  <si>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</si>
  <si>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</si>
  <si>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</si>
  <si>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</si>
  <si>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</si>
  <si>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</si>
  <si>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</si>
  <si>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</si>
  <si>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</si>
  <si>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</si>
  <si>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</si>
  <si>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</si>
  <si>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</si>
  <si>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</si>
  <si>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</si>
  <si>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</si>
  <si>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</si>
  <si>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</si>
  <si>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</si>
  <si>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</si>
  <si>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</si>
  <si>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</si>
  <si>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</si>
  <si>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</si>
  <si>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</si>
  <si>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</si>
  <si>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</si>
  <si>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</si>
  <si>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</si>
  <si>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</si>
  <si>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</si>
  <si>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</si>
  <si>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</si>
  <si>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</si>
  <si>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</si>
  <si>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</si>
  <si>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</si>
  <si>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</si>
  <si>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</si>
  <si>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</si>
  <si>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</si>
  <si>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</si>
  <si>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</si>
  <si>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</si>
  <si>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</si>
  <si>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</si>
  <si>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</si>
  <si>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</si>
  <si>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</si>
  <si>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</si>
  <si>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</si>
  <si>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</si>
  <si>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</si>
  <si>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</si>
  <si>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</si>
  <si>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</si>
  <si>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</si>
  <si>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</si>
  <si>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</si>
  <si>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</si>
  <si>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</si>
  <si>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</si>
  <si>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</si>
  <si>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</si>
  <si>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</si>
  <si>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</si>
  <si>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</si>
  <si>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</si>
  <si>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</si>
  <si>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</si>
  <si>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</si>
  <si>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</si>
  <si>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</si>
  <si>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</si>
  <si>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</si>
  <si>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</si>
  <si>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</si>
  <si>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</si>
  <si>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</si>
  <si>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</si>
  <si>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</si>
  <si>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</si>
  <si>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</si>
  <si>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</si>
  <si>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</si>
  <si>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</si>
  <si>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</si>
  <si>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</si>
  <si>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</si>
  <si>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</si>
  <si>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</si>
  <si>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</si>
  <si>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</si>
  <si>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</si>
  <si>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</si>
  <si>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</si>
  <si>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</si>
  <si>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</si>
  <si>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</si>
  <si>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</si>
  <si>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</si>
  <si>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</si>
  <si>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</si>
  <si>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</si>
  <si>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</si>
  <si>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</si>
  <si>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</si>
  <si>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</si>
  <si>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</si>
  <si>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</si>
  <si>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</si>
  <si>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</si>
  <si>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</si>
  <si>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</si>
  <si>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</si>
  <si>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</si>
  <si>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</si>
  <si>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</si>
  <si>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</si>
  <si>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</si>
  <si>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</si>
  <si>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</si>
  <si>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</si>
  <si>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</si>
  <si>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</si>
  <si>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</si>
  <si>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</si>
  <si>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</si>
  <si>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</si>
  <si>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</si>
  <si>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</si>
  <si>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</si>
  <si>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</si>
  <si>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</si>
  <si>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</si>
  <si>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</si>
  <si>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</si>
  <si>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</si>
  <si>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</si>
  <si>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</si>
  <si>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</si>
  <si>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</si>
  <si>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</si>
  <si>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</si>
  <si>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</si>
  <si>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</si>
  <si>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</si>
  <si>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</si>
  <si>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</si>
  <si>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</si>
  <si>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</si>
  <si>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</si>
  <si>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</si>
  <si>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</si>
  <si>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</si>
  <si>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</si>
  <si>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</si>
  <si>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</si>
  <si>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</si>
  <si>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</si>
  <si>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</si>
  <si>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</si>
  <si>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</si>
  <si>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</si>
  <si>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</si>
  <si>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</si>
  <si>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</si>
  <si>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</si>
  <si>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</si>
  <si>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</si>
  <si>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</si>
  <si>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</si>
  <si>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</si>
  <si>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</si>
  <si>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</si>
  <si>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</si>
  <si>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</si>
  <si>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</si>
  <si>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</si>
  <si>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</si>
  <si>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</si>
  <si>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</si>
  <si>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</si>
  <si>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</si>
  <si>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</si>
  <si>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</si>
  <si>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</si>
  <si>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</si>
  <si>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</si>
  <si>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</si>
  <si>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</si>
  <si>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</si>
  <si>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</si>
  <si>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</si>
  <si>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</si>
  <si>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</si>
  <si>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</si>
  <si>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</si>
  <si>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</si>
  <si>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</si>
  <si>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</si>
  <si>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</si>
  <si>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</si>
  <si>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</si>
  <si>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</si>
  <si>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</si>
  <si>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</si>
  <si>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</si>
  <si>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</si>
  <si>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</si>
  <si>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</si>
  <si>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</si>
  <si>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</si>
  <si>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</si>
  <si>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</si>
  <si>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</si>
  <si>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</si>
  <si>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</si>
  <si>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</si>
  <si>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</si>
  <si>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</si>
  <si>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</si>
  <si>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</si>
  <si>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</si>
  <si>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</si>
  <si>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</si>
  <si>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</si>
  <si>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</si>
  <si>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</si>
  <si>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</si>
  <si>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</si>
  <si>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</si>
  <si>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</si>
  <si>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</si>
  <si>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</si>
  <si>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</si>
  <si>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</si>
  <si>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</si>
  <si>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</si>
  <si>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</si>
  <si>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</si>
  <si>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</si>
  <si>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</si>
  <si>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</si>
  <si>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</si>
  <si>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</si>
  <si>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</si>
  <si>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</si>
  <si>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</si>
  <si>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</si>
  <si>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</si>
  <si>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</si>
  <si>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</si>
  <si>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</si>
  <si>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</si>
  <si>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</si>
  <si>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</si>
  <si>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</si>
  <si>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</si>
  <si>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</si>
  <si>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</si>
  <si>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</si>
  <si>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</si>
  <si>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</si>
  <si>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</si>
  <si>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</si>
  <si>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</si>
  <si>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</si>
  <si>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</si>
  <si>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</si>
  <si>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</si>
  <si>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</si>
  <si>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</si>
  <si>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</si>
  <si>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</si>
  <si>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</si>
  <si>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</si>
  <si>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</si>
  <si>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</si>
  <si>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</si>
  <si>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</si>
  <si>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</si>
  <si>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</si>
  <si>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</si>
  <si>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</si>
  <si>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</si>
  <si>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</si>
  <si>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</si>
  <si>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</si>
  <si>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</si>
  <si>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</si>
  <si>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</si>
  <si>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</si>
  <si>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</si>
  <si>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</si>
  <si>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</si>
  <si>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</si>
  <si>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</si>
  <si>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</si>
  <si>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</si>
  <si>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</si>
  <si>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</si>
  <si>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</si>
  <si>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</si>
  <si>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</si>
  <si>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</si>
  <si>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</si>
  <si>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</si>
  <si>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</si>
  <si>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</si>
  <si>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</si>
  <si>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</si>
  <si>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</si>
  <si>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</si>
  <si>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</si>
  <si>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</si>
  <si>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</si>
  <si>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</si>
  <si>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</si>
  <si>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</si>
  <si>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</si>
  <si>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</si>
  <si>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</si>
  <si>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</si>
  <si>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</si>
  <si>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</si>
  <si>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</si>
  <si>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</si>
  <si>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</si>
  <si>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</si>
  <si>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</si>
  <si>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</si>
  <si>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</si>
  <si>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</si>
  <si>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</si>
  <si>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</si>
  <si>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</si>
  <si>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</si>
  <si>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</si>
  <si>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</si>
  <si>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</si>
  <si>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</si>
  <si>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</si>
  <si>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</si>
  <si>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</si>
  <si>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</si>
  <si>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</si>
  <si>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</si>
  <si>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</si>
  <si>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</si>
  <si>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</si>
  <si>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</si>
  <si>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</si>
  <si>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</si>
  <si>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</si>
  <si>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</si>
  <si>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</si>
  <si>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</si>
  <si>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</si>
  <si>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</si>
  <si>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</si>
  <si>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</si>
  <si>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</si>
  <si>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</si>
  <si>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</si>
  <si>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</si>
  <si>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</si>
  <si>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</si>
  <si>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</si>
  <si>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</si>
  <si>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</si>
  <si>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</si>
  <si>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</si>
  <si>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</si>
  <si>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</si>
  <si>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</si>
  <si>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</si>
  <si>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</si>
  <si>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</si>
  <si>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</si>
  <si>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</si>
  <si>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</si>
  <si>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</si>
  <si>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</si>
  <si>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</si>
  <si>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</si>
  <si>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</si>
  <si>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</si>
  <si>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</si>
  <si>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</si>
  <si>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</si>
  <si>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</si>
  <si>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</si>
  <si>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</si>
  <si>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</si>
  <si>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</si>
  <si>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</si>
  <si>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</si>
  <si>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</si>
  <si>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</si>
  <si>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</si>
  <si>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</si>
  <si>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</si>
  <si>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</si>
  <si>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</si>
  <si>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</si>
  <si>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</si>
  <si>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</si>
  <si>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</si>
  <si>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</si>
  <si>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</si>
  <si>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</si>
  <si>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</si>
  <si>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</si>
  <si>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</si>
  <si>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</si>
  <si>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</si>
  <si>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</si>
  <si>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</si>
  <si>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</si>
  <si>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</si>
  <si>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</si>
  <si>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</si>
  <si>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</si>
  <si>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</si>
  <si>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</si>
  <si>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</si>
  <si>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</si>
  <si>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</si>
  <si>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</si>
  <si>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</si>
  <si>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</si>
  <si>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</si>
  <si>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</si>
  <si>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</si>
  <si>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</si>
  <si>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</si>
  <si>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</si>
  <si>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</si>
  <si>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</si>
  <si>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</si>
  <si>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</si>
  <si>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</si>
  <si>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</si>
  <si>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</si>
  <si>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</si>
  <si>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</si>
  <si>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</si>
  <si>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</si>
  <si>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</si>
  <si>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</si>
  <si>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</si>
  <si>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</si>
  <si>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</si>
  <si>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</si>
  <si>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</si>
  <si>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</si>
  <si>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</si>
  <si>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</si>
  <si>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</si>
  <si>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</si>
  <si>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</si>
  <si>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</si>
  <si>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</si>
  <si>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</si>
  <si>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</si>
  <si>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</si>
  <si>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</si>
  <si>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</si>
  <si>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</si>
  <si>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</si>
  <si>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</si>
  <si>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</si>
  <si>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</si>
  <si>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</si>
  <si>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</si>
  <si>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</si>
  <si>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</si>
  <si>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</si>
  <si>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</si>
  <si>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</si>
  <si>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</si>
  <si>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</si>
  <si>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</si>
  <si>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</si>
  <si>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</si>
  <si>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</si>
  <si>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</si>
  <si>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</si>
  <si>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</si>
  <si>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</si>
  <si>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</si>
  <si>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</si>
  <si>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</si>
  <si>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</si>
  <si>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</si>
  <si>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</si>
  <si>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</si>
  <si>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</si>
  <si>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</si>
  <si>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</si>
  <si>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</si>
  <si>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</si>
  <si>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</si>
  <si>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</si>
  <si>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</si>
  <si>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</si>
  <si>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</si>
  <si>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</si>
  <si>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</si>
  <si>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</si>
  <si>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</si>
  <si>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</si>
  <si>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</si>
  <si>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</si>
  <si>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</si>
  <si>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</si>
  <si>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</si>
  <si>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</si>
  <si>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</si>
  <si>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</si>
  <si>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</si>
  <si>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</si>
  <si>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</si>
  <si>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</si>
  <si>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</si>
  <si>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</si>
  <si>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</si>
  <si>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</si>
  <si>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</si>
  <si>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</si>
  <si>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</si>
  <si>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</si>
  <si>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</si>
  <si>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</si>
  <si>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</si>
  <si>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</si>
  <si>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</si>
  <si>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</si>
  <si>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</si>
  <si>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</si>
  <si>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</si>
  <si>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</si>
  <si>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</si>
  <si>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</si>
  <si>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</si>
  <si>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</si>
  <si>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</si>
  <si>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</si>
  <si>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</si>
  <si>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</si>
  <si>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</si>
  <si>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</si>
  <si>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</si>
  <si>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</si>
  <si>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</si>
  <si>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</si>
  <si>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</si>
  <si>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</si>
  <si>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</si>
  <si>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</si>
  <si>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</si>
  <si>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</si>
  <si>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</si>
  <si>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</si>
  <si>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</si>
  <si>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</si>
  <si>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</si>
  <si>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</si>
  <si>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</si>
  <si>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</si>
  <si>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</si>
  <si>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</si>
  <si>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</si>
  <si>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</si>
  <si>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</si>
  <si>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</si>
  <si>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</si>
  <si>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</si>
  <si>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</si>
  <si>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</si>
  <si>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</si>
  <si>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</si>
  <si>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</si>
  <si>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</si>
  <si>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</si>
  <si>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</si>
  <si>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</si>
  <si>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</si>
  <si>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</si>
  <si>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</si>
  <si>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</si>
  <si>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</si>
  <si>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</si>
  <si>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</si>
  <si>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</si>
  <si>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</si>
  <si>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</si>
  <si>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</si>
  <si>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</si>
  <si>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</si>
  <si>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</si>
  <si>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</si>
  <si>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</si>
  <si>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</si>
  <si>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</si>
  <si>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</si>
  <si>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</si>
  <si>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</si>
  <si>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</si>
  <si>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</si>
  <si>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</si>
  <si>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</si>
  <si>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</si>
  <si>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</si>
  <si>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</si>
  <si>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</si>
  <si>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</si>
  <si>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</si>
  <si>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</si>
  <si>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</si>
  <si>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</si>
  <si>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</si>
  <si>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</si>
  <si>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</si>
  <si>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</si>
  <si>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</si>
  <si>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</si>
  <si>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</si>
  <si>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</si>
  <si>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</si>
  <si>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</si>
  <si>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</si>
  <si>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</si>
  <si>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</si>
  <si>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</si>
  <si>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</si>
  <si>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</si>
  <si>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</si>
  <si>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</si>
  <si>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</si>
  <si>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</si>
  <si>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</si>
  <si>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</si>
  <si>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</si>
  <si>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</si>
  <si>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</si>
  <si>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</si>
  <si>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</si>
  <si>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</si>
  <si>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</si>
  <si>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</si>
  <si>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</si>
  <si>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</si>
  <si>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</si>
  <si>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</si>
  <si>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</si>
  <si>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</si>
  <si>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</si>
  <si>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</si>
  <si>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</si>
  <si>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</si>
  <si>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</si>
  <si>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</si>
  <si>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</si>
  <si>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</si>
  <si>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</si>
  <si>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</si>
  <si>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</si>
  <si>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</si>
  <si>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</si>
  <si>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</si>
  <si>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</si>
  <si>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</si>
  <si>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</si>
  <si>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</si>
  <si>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</si>
  <si>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</si>
  <si>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</si>
  <si>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</si>
  <si>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</si>
  <si>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</si>
  <si>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</si>
  <si>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</si>
  <si>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</si>
  <si>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</si>
  <si>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</si>
  <si>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</si>
  <si>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</si>
  <si>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</si>
  <si>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</si>
  <si>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</si>
  <si>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</si>
  <si>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</si>
  <si>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</si>
  <si>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</si>
  <si>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</si>
  <si>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</si>
  <si>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</si>
  <si>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</si>
  <si>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</si>
  <si>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</si>
  <si>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</si>
  <si>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</si>
  <si>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</si>
  <si>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</si>
  <si>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</si>
  <si>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</si>
  <si>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</si>
  <si>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</si>
  <si>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</si>
  <si>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</si>
  <si>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</si>
  <si>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</si>
  <si>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</si>
  <si>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</si>
  <si>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</si>
  <si>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</si>
  <si>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</si>
  <si>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</si>
  <si>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</si>
  <si>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</si>
  <si>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</si>
  <si>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</si>
  <si>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</si>
  <si>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</si>
  <si>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</si>
  <si>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</si>
  <si>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</si>
  <si>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</si>
  <si>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</si>
  <si>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</si>
  <si>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</si>
  <si>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</si>
  <si>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</si>
  <si>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</si>
  <si>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</si>
  <si>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</si>
  <si>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</si>
  <si>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</si>
  <si>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</si>
  <si>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</si>
  <si>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</si>
  <si>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</si>
  <si>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</si>
  <si>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</si>
  <si>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</si>
  <si>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</si>
  <si>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</si>
  <si>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</si>
  <si>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</si>
  <si>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</si>
  <si>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</si>
  <si>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</si>
  <si>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</si>
  <si>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</si>
  <si>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</si>
  <si>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</si>
  <si>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</si>
  <si>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</si>
  <si>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</si>
  <si>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</si>
  <si>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</si>
  <si>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</si>
  <si>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</si>
  <si>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</si>
  <si>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</si>
  <si>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</si>
  <si>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</si>
  <si>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</si>
  <si>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</si>
  <si>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</si>
  <si>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</si>
  <si>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</si>
  <si>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</si>
  <si>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</si>
  <si>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</si>
  <si>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</si>
  <si>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</si>
  <si>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</si>
  <si>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</si>
  <si>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</si>
  <si>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</si>
  <si>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</si>
  <si>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</si>
  <si>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</si>
  <si>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</si>
  <si>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</si>
  <si>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</si>
  <si>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</si>
  <si>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</si>
  <si>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</si>
  <si>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</si>
  <si>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</si>
  <si>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</si>
  <si>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</si>
  <si>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</si>
  <si>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</si>
  <si>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</si>
  <si>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</si>
  <si>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</si>
  <si>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</si>
  <si>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</si>
  <si>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</si>
  <si>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</si>
  <si>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</si>
  <si>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</si>
  <si>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</si>
  <si>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</si>
  <si>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</si>
  <si>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</si>
  <si>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</si>
  <si>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</si>
  <si>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</si>
  <si>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</si>
  <si>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</si>
  <si>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</si>
  <si>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</si>
  <si>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</si>
  <si>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</si>
  <si>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</si>
  <si>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</si>
  <si>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</si>
  <si>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</si>
  <si>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</si>
  <si>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</si>
  <si>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</si>
  <si>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</si>
  <si>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</si>
  <si>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</si>
  <si>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</si>
  <si>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</si>
  <si>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</si>
  <si>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</si>
  <si>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</si>
  <si>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</si>
  <si>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</si>
  <si>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</si>
  <si>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</si>
  <si>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</si>
  <si>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</si>
  <si>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</si>
  <si>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</si>
  <si>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</si>
  <si>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</si>
  <si>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</si>
  <si>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</si>
  <si>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</si>
  <si>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</si>
  <si>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</si>
  <si>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</si>
  <si>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</si>
  <si>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</si>
  <si>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</si>
  <si>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</si>
  <si>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</si>
  <si>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</si>
  <si>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</si>
  <si>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</si>
  <si>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</si>
  <si>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</si>
  <si>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</si>
  <si>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</si>
  <si>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</si>
  <si>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</si>
  <si>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</si>
  <si>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</si>
  <si>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</si>
  <si>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</si>
  <si>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</si>
  <si>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</si>
  <si>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</si>
  <si>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</si>
  <si>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</si>
  <si>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</si>
  <si>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</si>
  <si>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</si>
  <si>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</si>
  <si>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</si>
  <si>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</si>
  <si>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</si>
  <si>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</si>
  <si>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</si>
  <si>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</si>
  <si>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</si>
  <si>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</si>
  <si>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</si>
  <si>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</si>
  <si>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</si>
  <si>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</si>
  <si>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</si>
  <si>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</si>
  <si>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</si>
  <si>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</si>
  <si>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</si>
  <si>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</si>
  <si>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</si>
  <si>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</si>
  <si>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</si>
  <si>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</si>
  <si>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</si>
  <si>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</si>
  <si>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</si>
  <si>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</si>
  <si>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</si>
  <si>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</si>
  <si>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</si>
  <si>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</si>
  <si>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</si>
  <si>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</si>
  <si>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</si>
  <si>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</si>
  <si>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</si>
  <si>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</si>
  <si>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</si>
  <si>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</si>
  <si>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</si>
  <si>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</si>
  <si>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</si>
  <si>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</si>
  <si>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</si>
  <si>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</si>
  <si>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</si>
  <si>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</si>
  <si>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</si>
  <si>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</si>
  <si>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</si>
  <si>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</si>
  <si>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</si>
  <si>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</si>
  <si>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</si>
  <si>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</si>
  <si>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</si>
  <si>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</si>
  <si>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</si>
  <si>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</si>
  <si>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</si>
  <si>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</si>
  <si>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</si>
  <si>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</si>
  <si>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</si>
  <si>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</si>
  <si>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</si>
  <si>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</si>
  <si>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</si>
  <si>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</si>
  <si>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</si>
  <si>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</si>
  <si>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</si>
  <si>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</si>
  <si>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</si>
  <si>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</si>
  <si>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</si>
  <si>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</si>
  <si>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</si>
  <si>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</si>
  <si>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</si>
  <si>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</si>
  <si>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</si>
  <si>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</si>
  <si>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</si>
  <si>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</si>
  <si>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</si>
  <si>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</si>
  <si>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</si>
  <si>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</si>
  <si>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</si>
  <si>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</si>
  <si>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</si>
  <si>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</si>
  <si>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</si>
  <si>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</si>
  <si>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</si>
  <si>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</si>
  <si>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</si>
  <si>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</si>
  <si>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</si>
  <si>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</si>
  <si>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</si>
  <si>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</si>
  <si>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</si>
  <si>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</si>
  <si>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</si>
  <si>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</si>
  <si>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</si>
  <si>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</si>
  <si>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</si>
  <si>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</si>
  <si>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</si>
  <si>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</si>
  <si>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</si>
  <si>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</si>
  <si>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</si>
  <si>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</si>
  <si>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</si>
  <si>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</si>
  <si>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</si>
  <si>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</si>
  <si>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</si>
  <si>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</si>
  <si>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</si>
  <si>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</si>
  <si>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</si>
  <si>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</si>
  <si>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</si>
  <si>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</si>
  <si>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</si>
  <si>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</si>
  <si>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</si>
  <si>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</si>
  <si>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</si>
  <si>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</si>
  <si>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</si>
  <si>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</si>
  <si>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</si>
  <si>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</si>
  <si>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</si>
  <si>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</si>
  <si>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</si>
  <si>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</si>
  <si>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</si>
  <si>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</si>
  <si>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</si>
  <si>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</si>
  <si>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</si>
  <si>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</si>
  <si>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</si>
  <si>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</si>
  <si>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</si>
  <si>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</si>
  <si>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</si>
  <si>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</si>
  <si>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</si>
  <si>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</si>
  <si>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</si>
  <si>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</si>
  <si>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</si>
  <si>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</si>
  <si>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</si>
  <si>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</si>
  <si>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</si>
  <si>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</si>
  <si>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</si>
  <si>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</si>
  <si>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</si>
  <si>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</si>
  <si>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</si>
  <si>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</si>
  <si>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</si>
  <si>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</si>
  <si>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</si>
  <si>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</si>
  <si>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</si>
  <si>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</si>
  <si>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</si>
  <si>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</si>
  <si>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</si>
  <si>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</si>
  <si>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</si>
  <si>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</si>
  <si>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</si>
  <si>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</si>
  <si>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</si>
  <si>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</si>
  <si>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</si>
  <si>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</si>
  <si>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</si>
  <si>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</si>
  <si>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</si>
  <si>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</si>
  <si>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</si>
  <si>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</si>
  <si>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</si>
  <si>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</si>
  <si>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</si>
  <si>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</si>
  <si>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</si>
  <si>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</si>
  <si>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</si>
  <si>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</si>
  <si>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</si>
  <si>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</si>
  <si>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</si>
  <si>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</si>
  <si>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</si>
  <si>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</si>
  <si>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</si>
  <si>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</si>
  <si>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</si>
  <si>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</si>
  <si>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</si>
  <si>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</si>
  <si>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</si>
  <si>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</si>
  <si>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</si>
  <si>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</si>
  <si>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</si>
  <si>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</si>
  <si>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</si>
  <si>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</si>
  <si>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</si>
  <si>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</si>
  <si>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</si>
  <si>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</si>
  <si>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</si>
  <si>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</si>
  <si>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</si>
  <si>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</si>
  <si>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</si>
  <si>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</si>
  <si>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</si>
  <si>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</si>
  <si>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</si>
  <si>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</si>
  <si>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</si>
  <si>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</si>
  <si>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</si>
  <si>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</si>
  <si>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</si>
  <si>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</si>
  <si>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</si>
  <si>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</si>
  <si>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</si>
  <si>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</si>
  <si>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</si>
  <si>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</si>
  <si>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</si>
  <si>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</si>
  <si>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</si>
  <si>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</si>
  <si>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</si>
  <si>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</si>
  <si>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</si>
  <si>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</si>
  <si>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</si>
  <si>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</si>
  <si>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</si>
  <si>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</si>
  <si>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</si>
  <si>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</si>
  <si>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</si>
  <si>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</si>
  <si>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</si>
  <si>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</si>
  <si>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</si>
  <si>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</si>
  <si>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</si>
  <si>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</si>
  <si>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</si>
  <si>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</si>
  <si>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</si>
  <si>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</si>
  <si>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</si>
  <si>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</si>
  <si>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</si>
  <si>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</si>
  <si>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</si>
  <si>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</si>
  <si>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</si>
  <si>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</si>
  <si>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</si>
  <si>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</si>
  <si>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</si>
  <si>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</si>
  <si>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</si>
  <si>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</si>
  <si>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</si>
  <si>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</si>
  <si>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</si>
  <si>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</si>
  <si>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</si>
  <si>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</si>
  <si>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</si>
  <si>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</si>
  <si>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</si>
  <si>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</si>
  <si>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</si>
  <si>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</si>
  <si>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</si>
  <si>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</si>
  <si>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</si>
  <si>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</si>
  <si>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</si>
  <si>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</si>
  <si>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</si>
  <si>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</si>
  <si>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</si>
  <si>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</si>
  <si>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</si>
  <si>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</si>
  <si>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</si>
  <si>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</si>
  <si>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</si>
  <si>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</si>
  <si>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</si>
  <si>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</si>
  <si>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</si>
  <si>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</si>
  <si>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</si>
  <si>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</si>
  <si>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</si>
  <si>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</si>
  <si>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</si>
  <si>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</si>
  <si>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</si>
  <si>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</si>
  <si>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</si>
  <si>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</si>
  <si>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</si>
  <si>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</si>
  <si>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</si>
  <si>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</si>
  <si>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</si>
  <si>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</si>
  <si>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</si>
  <si>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</si>
  <si>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</si>
  <si>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</si>
  <si>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</si>
  <si>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</si>
  <si>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</si>
  <si>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</si>
  <si>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</si>
  <si>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</si>
  <si>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</si>
  <si>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</si>
  <si>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</si>
  <si>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</si>
  <si>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</si>
  <si>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</si>
  <si>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</si>
  <si>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</si>
  <si>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</si>
  <si>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</si>
  <si>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</si>
  <si>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</si>
  <si>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</si>
  <si>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</si>
  <si>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</si>
  <si>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</si>
  <si>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</si>
  <si>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</si>
  <si>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</si>
  <si>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</si>
  <si>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</si>
  <si>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</si>
  <si>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</si>
  <si>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</si>
  <si>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</si>
  <si>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</si>
  <si>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</si>
  <si>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</si>
  <si>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</si>
  <si>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</si>
  <si>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</si>
  <si>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</si>
  <si>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</si>
  <si>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</si>
  <si>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</si>
  <si>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</si>
  <si>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</si>
  <si>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</si>
  <si>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</si>
  <si>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</si>
  <si>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</si>
  <si>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</si>
  <si>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</si>
  <si>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</si>
  <si>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</si>
  <si>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</si>
  <si>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</si>
  <si>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</si>
  <si>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</si>
  <si>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</si>
  <si>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</si>
  <si>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</si>
  <si>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</si>
  <si>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</si>
  <si>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</si>
  <si>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</si>
  <si>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</si>
  <si>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</si>
  <si>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</si>
  <si>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</si>
  <si>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</si>
  <si>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</si>
  <si>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</si>
  <si>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</si>
  <si>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</si>
  <si>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</si>
  <si>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</si>
  <si>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</si>
  <si>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</si>
  <si>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</si>
  <si>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</si>
  <si>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</si>
  <si>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</si>
  <si>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</si>
  <si>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</si>
  <si>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</si>
  <si>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</si>
  <si>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</si>
  <si>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</si>
  <si>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</si>
  <si>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</si>
  <si>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</si>
  <si>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</si>
  <si>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</si>
  <si>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</si>
  <si>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</si>
  <si>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</si>
  <si>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</si>
  <si>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</si>
  <si>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</si>
  <si>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</si>
  <si>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</si>
  <si>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</si>
  <si>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</si>
  <si>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</si>
  <si>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</si>
  <si>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</si>
  <si>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</si>
  <si>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</si>
  <si>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</si>
  <si>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</si>
  <si>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</si>
  <si>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</si>
  <si>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</si>
  <si>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</si>
  <si>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</si>
  <si>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</si>
  <si>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</si>
  <si>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</si>
  <si>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</si>
  <si>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</si>
  <si>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</si>
  <si>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</si>
  <si>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</si>
  <si>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</si>
  <si>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</si>
  <si>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</si>
  <si>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</si>
  <si>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</si>
  <si>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</si>
  <si>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</si>
  <si>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</si>
  <si>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</si>
  <si>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</si>
  <si>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</si>
  <si>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</si>
  <si>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</si>
  <si>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</si>
  <si>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</si>
  <si>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</si>
  <si>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</si>
  <si>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</si>
  <si>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</si>
  <si>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</si>
  <si>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</si>
  <si>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</si>
  <si>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</si>
  <si>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</si>
  <si>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</si>
  <si>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</si>
  <si>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</si>
  <si>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</si>
  <si>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</si>
  <si>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</si>
  <si>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</si>
  <si>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</si>
  <si>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</si>
  <si>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</si>
  <si>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</si>
  <si>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</si>
  <si>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</si>
  <si>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</si>
  <si>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</si>
  <si>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</si>
  <si>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</si>
  <si>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</si>
  <si>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</si>
  <si>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</si>
  <si>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</si>
  <si>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</si>
  <si>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</si>
  <si>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</si>
  <si>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</si>
  <si>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</si>
  <si>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</si>
  <si>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</si>
  <si>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</si>
  <si>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</si>
  <si>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</si>
  <si>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</si>
  <si>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</si>
  <si>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</si>
  <si>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</si>
  <si>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</si>
  <si>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</si>
  <si>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</si>
  <si>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</si>
  <si>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</si>
  <si>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</si>
  <si>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</si>
  <si>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</si>
  <si>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</si>
  <si>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</si>
  <si>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</si>
  <si>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</si>
  <si>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</si>
  <si>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</si>
  <si>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</si>
  <si>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</si>
  <si>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</si>
  <si>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</si>
  <si>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</si>
  <si>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</si>
  <si>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</si>
  <si>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</si>
  <si>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</si>
  <si>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</si>
  <si>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</si>
  <si>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</si>
  <si>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</si>
  <si>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</si>
  <si>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</si>
  <si>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</si>
  <si>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</si>
  <si>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</si>
  <si>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</si>
  <si>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</si>
  <si>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</si>
  <si>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</si>
  <si>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</si>
  <si>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</si>
  <si>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</si>
  <si>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</si>
  <si>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</si>
  <si>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</si>
  <si>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</si>
  <si>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</si>
  <si>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</si>
  <si>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</si>
  <si>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</si>
  <si>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</si>
  <si>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</si>
  <si>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</si>
  <si>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</si>
  <si>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</si>
  <si>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</si>
  <si>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</si>
  <si>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</si>
  <si>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</si>
  <si>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</si>
  <si>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</si>
  <si>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</si>
  <si>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</si>
  <si>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</si>
  <si>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</si>
  <si>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</si>
  <si>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</si>
  <si>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</si>
  <si>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</si>
  <si>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</si>
  <si>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</si>
  <si>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</si>
  <si>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</si>
  <si>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</si>
  <si>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</si>
  <si>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</si>
  <si>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</si>
  <si>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</si>
  <si>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</si>
  <si>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</si>
  <si>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</si>
  <si>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</si>
  <si>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</si>
  <si>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</si>
  <si>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</si>
  <si>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</si>
  <si>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</si>
  <si>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</si>
  <si>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</si>
  <si>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</si>
  <si>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</si>
  <si>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</si>
  <si>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</si>
  <si>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</si>
  <si>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</si>
  <si>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</si>
  <si>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</si>
  <si>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</si>
  <si>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</si>
  <si>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</si>
  <si>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</si>
  <si>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</si>
  <si>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</si>
  <si>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</si>
  <si>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</si>
  <si>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</si>
  <si>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</si>
  <si>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</si>
  <si>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</si>
  <si>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</si>
  <si>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</si>
  <si>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</si>
  <si>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</si>
  <si>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</si>
  <si>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</si>
  <si>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</si>
  <si>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</si>
  <si>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</si>
  <si>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</si>
  <si>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</si>
  <si>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</si>
  <si>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</si>
  <si>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</si>
  <si>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</si>
  <si>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</si>
  <si>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</si>
  <si>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</si>
  <si>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</si>
  <si>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</si>
  <si>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</si>
  <si>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</si>
  <si>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</si>
  <si>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</si>
  <si>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</si>
  <si>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</si>
  <si>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</si>
  <si>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</si>
  <si>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</si>
  <si>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</si>
  <si>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</si>
  <si>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</si>
  <si>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</si>
  <si>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</si>
  <si>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</si>
  <si>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</si>
  <si>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</si>
  <si>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</si>
  <si>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</si>
  <si>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</si>
  <si>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</si>
  <si>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</si>
  <si>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</si>
  <si>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</si>
  <si>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</si>
  <si>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</si>
  <si>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</si>
  <si>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</si>
  <si>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</si>
  <si>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</si>
  <si>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</si>
  <si>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</si>
  <si>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</si>
  <si>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</si>
  <si>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</si>
  <si>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</si>
  <si>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</si>
  <si>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</si>
  <si>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</si>
  <si>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</si>
  <si>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</si>
  <si>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</si>
  <si>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</si>
  <si>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</si>
  <si>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</si>
  <si>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</si>
  <si>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</si>
  <si>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</si>
  <si>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</si>
  <si>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</si>
  <si>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</si>
  <si>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</si>
  <si>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</si>
  <si>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</si>
  <si>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</si>
  <si>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</si>
  <si>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</si>
  <si>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</si>
  <si>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</si>
  <si>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</si>
  <si>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</si>
  <si>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</si>
  <si>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</si>
  <si>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</si>
  <si>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</si>
  <si>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</si>
  <si>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</si>
  <si>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</si>
  <si>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</si>
  <si>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</si>
  <si>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</si>
  <si>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</si>
  <si>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</si>
  <si>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</si>
  <si>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</si>
  <si>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</si>
  <si>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</si>
  <si>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</si>
  <si>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</si>
  <si>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</si>
  <si>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</si>
  <si>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</si>
  <si>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</si>
  <si>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</si>
  <si>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</si>
  <si>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</si>
  <si>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</si>
  <si>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</si>
  <si>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</si>
  <si>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</si>
  <si>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</si>
  <si>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</si>
  <si>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</si>
  <si>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</si>
  <si>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</si>
  <si>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</si>
  <si>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</si>
  <si>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</si>
  <si>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</si>
  <si>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</si>
  <si>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</si>
  <si>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</si>
  <si>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</si>
  <si>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</si>
  <si>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</si>
  <si>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</si>
  <si>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</si>
  <si>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</si>
  <si>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</si>
  <si>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</si>
  <si>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</si>
  <si>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</si>
  <si>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</si>
  <si>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</si>
  <si>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</si>
  <si>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</si>
  <si>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</si>
  <si>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</si>
  <si>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</si>
  <si>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</si>
  <si>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</si>
  <si>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</si>
  <si>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</si>
  <si>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</si>
  <si>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</si>
  <si>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</si>
  <si>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</si>
  <si>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</si>
  <si>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</si>
  <si>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</si>
  <si>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</si>
  <si>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</si>
  <si>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</si>
  <si>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</si>
  <si>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</si>
  <si>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</si>
  <si>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</si>
  <si>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</si>
  <si>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</si>
  <si>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</si>
  <si>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</si>
  <si>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</si>
  <si>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</si>
  <si>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</si>
  <si>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</si>
  <si>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</si>
  <si>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</si>
  <si>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</si>
  <si>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</si>
  <si>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</si>
  <si>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</si>
  <si>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</si>
  <si>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</si>
  <si>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</si>
  <si>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</si>
  <si>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</si>
  <si>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</si>
  <si>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</si>
  <si>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</si>
  <si>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</si>
  <si>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</si>
  <si>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</si>
  <si>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</si>
  <si>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</si>
  <si>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</si>
  <si>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</si>
  <si>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</si>
  <si>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</si>
  <si>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</si>
  <si>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</si>
  <si>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</si>
  <si>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</si>
  <si>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</si>
  <si>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</si>
  <si>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</si>
  <si>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</si>
  <si>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</si>
  <si>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</si>
  <si>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</si>
  <si>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</si>
  <si>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</si>
  <si>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</si>
  <si>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</si>
  <si>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</si>
  <si>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</si>
  <si>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</si>
  <si>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</si>
  <si>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</si>
  <si>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</si>
  <si>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</si>
  <si>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</si>
  <si>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</si>
  <si>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</si>
  <si>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</si>
  <si>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</si>
  <si>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</si>
  <si>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</si>
  <si>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</si>
  <si>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</si>
  <si>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</si>
  <si>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</si>
  <si>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</si>
  <si>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</si>
  <si>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</si>
  <si>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</si>
  <si>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</si>
  <si>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</si>
  <si>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</si>
  <si>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</si>
  <si>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</si>
  <si>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</si>
  <si>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</si>
  <si>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</si>
  <si>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</si>
  <si>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</si>
  <si>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</si>
  <si>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</si>
  <si>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</si>
  <si>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</si>
  <si>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</si>
  <si>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</si>
  <si>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</si>
  <si>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</si>
  <si>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</si>
  <si>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</si>
  <si>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</si>
  <si>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</si>
  <si>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</si>
  <si>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</si>
  <si>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</si>
  <si>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</si>
  <si>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</si>
  <si>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</si>
  <si>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</si>
  <si>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</si>
  <si>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</si>
  <si>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</si>
  <si>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</si>
  <si>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</si>
  <si>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</si>
  <si>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</si>
  <si>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</si>
  <si>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</si>
  <si>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</si>
  <si>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</si>
  <si>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</si>
  <si>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</si>
  <si>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</si>
  <si>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</si>
  <si>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</si>
  <si>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</si>
  <si>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</si>
  <si>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</si>
  <si>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</si>
  <si>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</si>
  <si>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</si>
  <si>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</si>
  <si>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</si>
  <si>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</si>
  <si>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</si>
  <si>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</si>
  <si>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</si>
  <si>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</si>
  <si>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</si>
  <si>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</si>
  <si>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</si>
  <si>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</si>
  <si>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</si>
  <si>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</si>
  <si>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</si>
  <si>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</si>
  <si>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</si>
  <si>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</si>
  <si>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</si>
  <si>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</si>
  <si>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</si>
  <si>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</si>
  <si>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</si>
  <si>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</si>
  <si>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</si>
  <si>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</si>
  <si>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</si>
  <si>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</si>
  <si>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</si>
  <si>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</si>
  <si>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</si>
  <si>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</si>
  <si>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</si>
  <si>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</si>
  <si>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</si>
  <si>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</si>
  <si>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</si>
  <si>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</si>
  <si>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</si>
  <si>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</si>
  <si>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</si>
  <si>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</si>
  <si>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</si>
  <si>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</si>
  <si>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</si>
  <si>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</si>
  <si>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</si>
  <si>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</si>
  <si>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</si>
  <si>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</si>
  <si>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</si>
  <si>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</si>
  <si>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</si>
  <si>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</si>
  <si>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</si>
  <si>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</si>
  <si>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</si>
  <si>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</si>
  <si>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</si>
  <si>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</si>
  <si>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</si>
  <si>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</si>
  <si>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</si>
  <si>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</si>
  <si>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</si>
  <si>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</si>
  <si>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</si>
  <si>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</si>
  <si>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</si>
  <si>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</si>
  <si>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</si>
  <si>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</si>
  <si>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</si>
  <si>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</si>
  <si>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</si>
  <si>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</si>
  <si>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</si>
  <si>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</si>
  <si>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</si>
  <si>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</si>
  <si>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</si>
  <si>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</si>
  <si>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</si>
  <si>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</si>
  <si>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</si>
  <si>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</si>
  <si>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</si>
  <si>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</si>
  <si>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</si>
  <si>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</si>
  <si>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</si>
  <si>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</si>
  <si>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</si>
  <si>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</si>
  <si>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</si>
  <si>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</si>
  <si>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</si>
  <si>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</si>
  <si>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</si>
  <si>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</si>
  <si>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</si>
  <si>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</si>
  <si>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</si>
  <si>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</si>
  <si>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</si>
  <si>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</si>
  <si>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</si>
  <si>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</si>
  <si>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</si>
  <si>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</si>
  <si>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</si>
  <si>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</si>
  <si>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</si>
  <si>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</si>
  <si>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</si>
  <si>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</si>
  <si>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</si>
  <si>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</si>
  <si>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</si>
  <si>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</si>
  <si>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</si>
  <si>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</si>
  <si>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</si>
  <si>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</si>
  <si>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</si>
  <si>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</si>
  <si>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</si>
  <si>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</si>
  <si>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</si>
  <si>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</si>
  <si>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</si>
  <si>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</si>
  <si>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</si>
  <si>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</si>
  <si>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</si>
  <si>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</si>
  <si>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</si>
  <si>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</si>
  <si>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</si>
  <si>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</si>
  <si>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</si>
  <si>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</si>
  <si>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</si>
  <si>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</si>
  <si>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</si>
  <si>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</si>
  <si>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</si>
  <si>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</si>
  <si>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</si>
  <si>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</si>
  <si>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</si>
  <si>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</si>
  <si>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</si>
  <si>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</si>
  <si>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</si>
  <si>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</si>
  <si>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</si>
  <si>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</si>
  <si>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</si>
  <si>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</si>
  <si>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</si>
  <si>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</si>
  <si>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</si>
  <si>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</si>
  <si>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</si>
  <si>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</si>
  <si>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</si>
  <si>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</si>
  <si>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</si>
  <si>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</si>
  <si>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</si>
  <si>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</si>
  <si>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</si>
  <si>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</si>
  <si>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</si>
  <si>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</si>
  <si>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</si>
  <si>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</si>
  <si>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</si>
  <si>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</si>
  <si>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</si>
  <si>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</si>
  <si>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</si>
  <si>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</si>
  <si>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</si>
  <si>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</si>
  <si>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</si>
  <si>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</si>
  <si>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</si>
  <si>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</si>
  <si>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</si>
  <si>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</si>
  <si>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</si>
  <si>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</si>
  <si>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</si>
  <si>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</si>
  <si>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</si>
  <si>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</si>
  <si>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</si>
  <si>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</si>
  <si>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</si>
  <si>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</si>
  <si>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</si>
  <si>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</si>
  <si>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</si>
  <si>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</si>
  <si>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</si>
  <si>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</si>
  <si>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</si>
  <si>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</si>
  <si>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</si>
  <si>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</si>
  <si>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</si>
  <si>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</si>
  <si>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</si>
  <si>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</si>
  <si>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</si>
  <si>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</si>
  <si>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</si>
  <si>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</si>
  <si>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</si>
  <si>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</si>
  <si>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</si>
  <si>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</si>
  <si>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</si>
  <si>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</si>
  <si>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</si>
  <si>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</si>
  <si>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</si>
  <si>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</si>
  <si>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</si>
  <si>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</si>
  <si>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</si>
  <si>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</si>
  <si>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</si>
  <si>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</si>
  <si>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</si>
  <si>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</si>
  <si>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</si>
  <si>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</si>
  <si>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</si>
  <si>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</si>
  <si>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</si>
  <si>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</si>
  <si>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</si>
  <si>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</si>
  <si>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</si>
  <si>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</si>
  <si>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</si>
  <si>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</si>
  <si>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</si>
  <si>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</si>
  <si>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</si>
  <si>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</si>
  <si>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</si>
  <si>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</si>
  <si>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</si>
  <si>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</si>
  <si>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</si>
  <si>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</si>
  <si>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</si>
  <si>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</si>
  <si>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</si>
  <si>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</si>
  <si>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</si>
  <si>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</si>
  <si>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</si>
  <si>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</si>
  <si>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</si>
  <si>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</si>
  <si>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</si>
  <si>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</si>
  <si>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</si>
  <si>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</si>
  <si>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</si>
  <si>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</si>
  <si>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</si>
  <si>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</si>
  <si>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</si>
  <si>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</si>
  <si>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</si>
  <si>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</si>
  <si>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</si>
  <si>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</si>
  <si>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</si>
  <si>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</si>
  <si>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</si>
  <si>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</si>
  <si>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</si>
  <si>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</si>
  <si>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</si>
  <si>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</si>
  <si>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</si>
  <si>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</si>
  <si>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</si>
  <si>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</si>
  <si>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</si>
  <si>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</si>
  <si>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</si>
  <si>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</si>
  <si>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</si>
  <si>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</si>
  <si>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</si>
  <si>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</si>
  <si>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</si>
  <si>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</si>
  <si>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</si>
  <si>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</si>
  <si>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</si>
  <si>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</si>
  <si>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</si>
  <si>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</si>
  <si>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</si>
  <si>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</si>
  <si>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</si>
  <si>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</si>
  <si>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</si>
  <si>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</si>
  <si>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</si>
  <si>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</si>
  <si>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</si>
  <si>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</si>
  <si>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</si>
  <si>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</si>
  <si>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</si>
  <si>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</si>
  <si>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</si>
  <si>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</si>
  <si>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</si>
  <si>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</si>
  <si>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</si>
  <si>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</si>
  <si>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</si>
  <si>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</si>
  <si>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</si>
  <si>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</si>
  <si>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</si>
  <si>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</si>
  <si>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</si>
  <si>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</si>
  <si>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</si>
  <si>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</si>
  <si>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</si>
  <si>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</si>
  <si>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</si>
  <si>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</si>
  <si>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</si>
  <si>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</si>
  <si>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</si>
  <si>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</si>
  <si>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</si>
  <si>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</si>
  <si>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</si>
  <si>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</si>
  <si>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</si>
  <si>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</si>
  <si>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</si>
  <si>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</si>
  <si>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</si>
  <si>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</si>
  <si>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</si>
  <si>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</si>
  <si>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</si>
  <si>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</si>
  <si>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</si>
  <si>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</si>
  <si>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</si>
  <si>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</si>
  <si>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</si>
  <si>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</si>
  <si>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</si>
  <si>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</si>
  <si>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</si>
  <si>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</si>
  <si>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</si>
  <si>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</si>
  <si>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</si>
  <si>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</si>
  <si>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</si>
  <si>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</si>
  <si>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</si>
  <si>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</si>
  <si>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</si>
  <si>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</si>
  <si>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</si>
  <si>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</si>
  <si>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</si>
  <si>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</si>
  <si>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</si>
  <si>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</si>
  <si>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</si>
  <si>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</si>
  <si>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</si>
  <si>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</si>
  <si>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</si>
  <si>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</si>
  <si>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</si>
  <si>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</si>
  <si>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</si>
  <si>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</si>
  <si>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</si>
  <si>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</si>
  <si>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</si>
  <si>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</si>
  <si>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</si>
  <si>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</si>
  <si>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</si>
  <si>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</si>
  <si>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</si>
  <si>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</si>
  <si>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</si>
  <si>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</si>
  <si>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</si>
  <si>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</si>
  <si>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</si>
  <si>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</si>
  <si>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</si>
  <si>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</si>
  <si>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</si>
  <si>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</si>
  <si>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</si>
  <si>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</si>
  <si>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</si>
  <si>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</si>
  <si>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</si>
  <si>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</si>
  <si>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</si>
  <si>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</si>
  <si>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</si>
  <si>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</si>
  <si>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</si>
  <si>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</si>
  <si>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</si>
  <si>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</si>
  <si>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</si>
  <si>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</si>
  <si>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</si>
  <si>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</si>
  <si>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</si>
  <si>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</si>
  <si>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</si>
  <si>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</si>
  <si>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</si>
  <si>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</si>
  <si>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</si>
  <si>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</si>
  <si>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</si>
  <si>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</si>
  <si>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</si>
  <si>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</si>
  <si>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</si>
  <si>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</si>
  <si>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</si>
  <si>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</si>
  <si>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</si>
  <si>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</si>
  <si>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</si>
  <si>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</si>
  <si>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</si>
  <si>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</si>
  <si>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</si>
  <si>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</si>
  <si>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</si>
  <si>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</si>
  <si>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</si>
  <si>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</si>
  <si>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</si>
  <si>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</si>
  <si>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</si>
  <si>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</si>
  <si>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</si>
  <si>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</si>
  <si>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</si>
  <si>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</si>
  <si>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</si>
  <si>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</si>
  <si>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</si>
  <si>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</si>
  <si>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</si>
  <si>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</si>
  <si>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</si>
  <si>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</si>
  <si>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</si>
  <si>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</si>
  <si>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</si>
  <si>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</si>
  <si>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</si>
  <si>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</si>
  <si>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</si>
  <si>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</si>
  <si>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</si>
  <si>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</si>
  <si>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</si>
  <si>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</si>
  <si>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</si>
  <si>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</si>
  <si>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</si>
  <si>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</si>
  <si>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</si>
  <si>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</si>
  <si>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</si>
  <si>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</si>
  <si>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</si>
  <si>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</si>
  <si>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</si>
  <si>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</si>
  <si>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</si>
  <si>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</si>
  <si>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</si>
  <si>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</si>
  <si>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</si>
  <si>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</si>
  <si>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</si>
  <si>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</si>
  <si>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</si>
  <si>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</si>
  <si>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</si>
  <si>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</si>
  <si>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</si>
  <si>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</si>
  <si>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</si>
  <si>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</si>
  <si>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</si>
  <si>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</si>
  <si>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</si>
  <si>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</si>
  <si>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</si>
  <si>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</si>
  <si>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</si>
  <si>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</si>
  <si>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</si>
  <si>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</si>
  <si>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</si>
  <si>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</si>
  <si>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</si>
  <si>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</si>
  <si>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</si>
  <si>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</si>
  <si>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</si>
  <si>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</si>
  <si>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</si>
  <si>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</si>
  <si>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</si>
  <si>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</si>
  <si>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</si>
  <si>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</si>
  <si>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</si>
  <si>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</si>
  <si>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</si>
  <si>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</si>
  <si>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</si>
  <si>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</si>
  <si>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</si>
  <si>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</si>
  <si>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</si>
  <si>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</si>
  <si>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</si>
  <si>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</si>
  <si>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</si>
  <si>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</si>
  <si>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</si>
  <si>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</si>
  <si>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</si>
  <si>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</si>
  <si>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</si>
  <si>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</si>
  <si>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</si>
  <si>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</si>
  <si>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</si>
  <si>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</si>
  <si>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</si>
  <si>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</si>
  <si>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</si>
  <si>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</si>
  <si>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</si>
  <si>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</si>
  <si>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</si>
  <si>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</si>
  <si>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</si>
  <si>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</si>
  <si>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</si>
  <si>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</si>
  <si>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</si>
  <si>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</si>
  <si>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</si>
  <si>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</si>
  <si>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</si>
  <si>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</si>
  <si>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</si>
  <si>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</si>
  <si>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</si>
  <si>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</si>
  <si>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</si>
  <si>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</si>
  <si>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</si>
  <si>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</si>
  <si>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</si>
  <si>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</si>
  <si>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</si>
  <si>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</si>
  <si>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</si>
  <si>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</si>
  <si>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</si>
  <si>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</si>
  <si>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</si>
  <si>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</si>
  <si>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</si>
  <si>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</si>
  <si>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</si>
  <si>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</si>
  <si>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</si>
  <si>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</si>
  <si>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</si>
  <si>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</si>
  <si>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</si>
  <si>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</si>
  <si>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</si>
  <si>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</si>
  <si>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</si>
  <si>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</si>
  <si>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</si>
  <si>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</si>
  <si>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</si>
  <si>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</si>
  <si>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</si>
  <si>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</si>
  <si>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</si>
  <si>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</si>
  <si>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</si>
  <si>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</si>
  <si>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</si>
  <si>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</si>
  <si>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</si>
  <si>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</si>
  <si>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</si>
  <si>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</si>
  <si>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</si>
  <si>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</si>
  <si>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</si>
  <si>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</si>
  <si>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</si>
  <si>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</si>
  <si>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</si>
  <si>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</si>
  <si>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</si>
  <si>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</si>
  <si>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</si>
  <si>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</si>
  <si>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</si>
  <si>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</si>
  <si>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</si>
  <si>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</si>
  <si>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</si>
  <si>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</si>
  <si>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</si>
  <si>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</si>
  <si>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</si>
  <si>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</si>
  <si>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</si>
  <si>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</si>
  <si>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</si>
  <si>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</si>
  <si>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</si>
  <si>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</si>
  <si>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</si>
  <si>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</si>
  <si>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</si>
  <si>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</si>
  <si>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</si>
  <si>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</si>
  <si>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</si>
  <si>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</si>
  <si>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</si>
  <si>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</si>
  <si>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</si>
  <si>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</si>
  <si>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</si>
  <si>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</si>
  <si>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</si>
  <si>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</si>
  <si>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</si>
  <si>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</si>
  <si>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</si>
  <si>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</si>
  <si>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</si>
  <si>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</si>
  <si>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</si>
  <si>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</si>
  <si>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</si>
  <si>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</si>
  <si>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</si>
  <si>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</si>
  <si>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</si>
  <si>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</si>
  <si>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</si>
  <si>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</si>
  <si>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</si>
  <si>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</si>
  <si>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</si>
  <si>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</si>
  <si>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</si>
  <si>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</si>
  <si>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</si>
  <si>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</si>
  <si>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</si>
  <si>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</si>
  <si>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</si>
  <si>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</si>
  <si>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</si>
  <si>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</si>
  <si>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</si>
  <si>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</si>
  <si>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</si>
  <si>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</si>
  <si>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</si>
  <si>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</si>
  <si>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</si>
  <si>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</si>
  <si>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</si>
  <si>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</si>
  <si>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</si>
  <si>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</si>
  <si>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</si>
  <si>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</si>
  <si>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</si>
  <si>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</si>
  <si>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</si>
  <si>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</si>
  <si>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</si>
  <si>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</si>
  <si>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</si>
  <si>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</si>
  <si>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</si>
  <si>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</si>
  <si>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</si>
  <si>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</si>
  <si>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</si>
  <si>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</si>
  <si>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</si>
  <si>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</si>
  <si>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</si>
  <si>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</si>
  <si>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</si>
  <si>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</si>
  <si>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</si>
  <si>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</si>
  <si>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</si>
  <si>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</si>
  <si>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</si>
  <si>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</si>
  <si>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</si>
  <si>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</si>
  <si>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</si>
  <si>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</si>
  <si>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</si>
  <si>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</si>
  <si>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</si>
  <si>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</si>
  <si>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</si>
  <si>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</si>
  <si>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</si>
  <si>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</si>
  <si>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</si>
  <si>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</si>
  <si>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</si>
  <si>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</si>
  <si>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</si>
  <si>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</si>
  <si>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</si>
  <si>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</si>
  <si>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</si>
  <si>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</si>
  <si>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</si>
  <si>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</si>
  <si>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</si>
  <si>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</si>
  <si>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</si>
  <si>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</si>
  <si>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</si>
  <si>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</si>
  <si>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</si>
  <si>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</si>
  <si>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</si>
  <si>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</si>
  <si>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</si>
  <si>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</si>
  <si>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</si>
  <si>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</si>
  <si>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</si>
  <si>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</si>
  <si>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</si>
  <si>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</si>
  <si>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</si>
  <si>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</si>
  <si>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</si>
  <si>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</si>
  <si>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</si>
  <si>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</si>
  <si>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</si>
  <si>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</si>
  <si>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</si>
  <si>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</si>
  <si>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</si>
  <si>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</si>
  <si>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</si>
  <si>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</si>
  <si>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</si>
  <si>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</si>
  <si>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</si>
  <si>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</si>
  <si>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</si>
  <si>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</si>
  <si>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</si>
  <si>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</si>
  <si>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</si>
  <si>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</si>
  <si>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</si>
  <si>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</si>
  <si>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</si>
  <si>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</si>
  <si>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</si>
  <si>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</si>
  <si>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</si>
  <si>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</si>
  <si>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</si>
  <si>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</si>
  <si>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</si>
  <si>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</si>
  <si>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</si>
  <si>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</si>
  <si>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</si>
  <si>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</si>
  <si>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</si>
  <si>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</si>
  <si>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</si>
  <si>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</si>
  <si>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</si>
  <si>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</si>
  <si>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</si>
  <si>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</si>
  <si>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</si>
  <si>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</si>
  <si>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</si>
  <si>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</si>
  <si>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</si>
  <si>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</si>
  <si>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</si>
  <si>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</si>
  <si>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</si>
  <si>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</si>
  <si>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</si>
  <si>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</si>
  <si>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</si>
  <si>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</si>
  <si>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</si>
  <si>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</si>
  <si>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</si>
  <si>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</si>
  <si>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</si>
  <si>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</si>
  <si>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</si>
  <si>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</si>
  <si>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</si>
  <si>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</si>
  <si>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</si>
  <si>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</si>
  <si>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</si>
  <si>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</si>
  <si>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</si>
  <si>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</si>
  <si>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</si>
  <si>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</si>
  <si>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</si>
  <si>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</si>
  <si>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</si>
  <si>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</si>
  <si>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</si>
  <si>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</si>
  <si>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</si>
  <si>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</si>
  <si>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</si>
  <si>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</si>
  <si>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</si>
  <si>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</si>
  <si>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</si>
  <si>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</si>
  <si>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</si>
  <si>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</si>
  <si>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</si>
  <si>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</si>
  <si>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</si>
  <si>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</si>
  <si>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</si>
  <si>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</si>
  <si>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</si>
  <si>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</si>
  <si>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</si>
  <si>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</si>
  <si>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</si>
  <si>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</si>
  <si>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</si>
  <si>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</si>
  <si>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</si>
  <si>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</si>
  <si>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</si>
  <si>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</si>
  <si>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</si>
  <si>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</si>
  <si>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</si>
  <si>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</si>
  <si>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</si>
  <si>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</si>
  <si>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</si>
  <si>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</si>
  <si>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</si>
  <si>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</si>
  <si>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</si>
  <si>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</si>
  <si>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</si>
  <si>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</si>
  <si>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</si>
  <si>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</si>
  <si>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</si>
  <si>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</si>
  <si>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</si>
  <si>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</si>
  <si>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</si>
  <si>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</si>
  <si>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</si>
  <si>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</si>
  <si>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</si>
  <si>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</si>
  <si>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</si>
  <si>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</si>
  <si>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</si>
  <si>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</si>
  <si>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</si>
  <si>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</si>
  <si>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</si>
  <si>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</si>
  <si>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</si>
  <si>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</si>
  <si>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</si>
  <si>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</si>
  <si>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</si>
  <si>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</si>
  <si>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</si>
  <si>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</si>
  <si>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</si>
  <si>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</si>
  <si>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</si>
  <si>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</si>
  <si>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</si>
  <si>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</si>
  <si>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</si>
  <si>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</si>
  <si>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</si>
  <si>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</si>
  <si>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</si>
  <si>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</si>
  <si>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</si>
  <si>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</si>
  <si>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</si>
  <si>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</si>
  <si>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</si>
  <si>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</si>
  <si>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</si>
  <si>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</si>
  <si>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</si>
  <si>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</si>
  <si>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</si>
  <si>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</si>
  <si>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</si>
  <si>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</si>
  <si>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</si>
  <si>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</si>
  <si>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</si>
  <si>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</si>
  <si>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</si>
  <si>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</si>
  <si>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</si>
  <si>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</si>
  <si>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</si>
  <si>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</si>
  <si>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</si>
  <si>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</si>
  <si>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</si>
  <si>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</si>
  <si>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</si>
  <si>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</si>
  <si>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</si>
  <si>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</si>
  <si>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</si>
  <si>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</si>
  <si>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</si>
  <si>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</si>
  <si>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</si>
  <si>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</si>
  <si>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</si>
  <si>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</si>
  <si>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</si>
  <si>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</si>
  <si>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</si>
  <si>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</si>
  <si>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</si>
  <si>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</si>
  <si>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</si>
  <si>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</si>
  <si>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</si>
  <si>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</si>
  <si>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</si>
  <si>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</si>
  <si>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</si>
  <si>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</si>
  <si>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</si>
  <si>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</si>
  <si>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</si>
  <si>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</si>
  <si>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</si>
  <si>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</si>
  <si>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</si>
  <si>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</si>
  <si>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</si>
  <si>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</si>
  <si>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</si>
  <si>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</si>
  <si>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</si>
  <si>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</si>
  <si>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</si>
  <si>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</si>
  <si>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</si>
  <si>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</si>
  <si>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</si>
  <si>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</si>
  <si>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</si>
  <si>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</si>
  <si>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</si>
  <si>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</si>
  <si>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</si>
  <si>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</si>
  <si>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</si>
  <si>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</si>
  <si>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</si>
  <si>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</si>
  <si>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</si>
  <si>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</si>
  <si>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</si>
  <si>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</si>
  <si>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</si>
  <si>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</si>
  <si>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</si>
  <si>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</si>
  <si>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</si>
  <si>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</si>
  <si>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</si>
  <si>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</si>
  <si>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</si>
  <si>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</si>
  <si>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</si>
  <si>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</si>
  <si>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</si>
  <si>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</si>
  <si>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</si>
  <si>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</si>
  <si>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</si>
  <si>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</si>
  <si>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</si>
  <si>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</si>
  <si>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</si>
  <si>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</si>
  <si>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</si>
  <si>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</si>
  <si>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</si>
  <si>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</si>
  <si>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</si>
  <si>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</si>
  <si>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</si>
  <si>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</si>
  <si>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</si>
  <si>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</si>
  <si>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</si>
  <si>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</si>
  <si>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</si>
  <si>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</si>
  <si>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</si>
  <si>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</si>
  <si>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</si>
  <si>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</si>
  <si>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</si>
  <si>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</si>
  <si>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</si>
  <si>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</si>
  <si>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</si>
  <si>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</si>
  <si>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</si>
  <si>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</si>
  <si>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</si>
  <si>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</si>
  <si>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</si>
  <si>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</si>
  <si>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</si>
  <si>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</si>
  <si>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</si>
  <si>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</si>
  <si>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</si>
  <si>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</si>
  <si>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</si>
  <si>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</si>
  <si>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</si>
  <si>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</si>
  <si>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</si>
  <si>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</si>
  <si>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</si>
  <si>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</si>
  <si>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</si>
  <si>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</si>
  <si>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</si>
  <si>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</si>
  <si>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</si>
  <si>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</si>
  <si>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</si>
  <si>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</si>
  <si>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</si>
  <si>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</si>
  <si>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</si>
  <si>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</si>
  <si>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</si>
  <si>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</si>
  <si>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</si>
  <si>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</si>
  <si>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</si>
  <si>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</si>
  <si>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</si>
  <si>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</si>
  <si>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</si>
  <si>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</si>
  <si>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</si>
  <si>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</si>
  <si>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</si>
  <si>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</si>
  <si>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</si>
  <si>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</si>
  <si>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</si>
  <si>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</si>
  <si>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</si>
  <si>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</si>
  <si>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</si>
  <si>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</si>
  <si>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</si>
  <si>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</si>
  <si>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</si>
  <si>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</si>
  <si>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</si>
  <si>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</si>
  <si>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</si>
  <si>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</si>
  <si>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</si>
  <si>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</si>
  <si>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</si>
  <si>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</si>
  <si>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</si>
  <si>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</si>
  <si>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</si>
  <si>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</si>
  <si>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</si>
  <si>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</si>
  <si>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</si>
  <si>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</si>
  <si>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</si>
  <si>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</si>
  <si>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</si>
  <si>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</si>
  <si>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</si>
  <si>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</si>
  <si>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</si>
  <si>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</si>
  <si>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</si>
  <si>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</si>
  <si>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</si>
  <si>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</si>
  <si>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</si>
  <si>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</si>
  <si>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</si>
  <si>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</si>
  <si>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</si>
  <si>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</si>
  <si>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</si>
  <si>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</si>
  <si>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</si>
  <si>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</si>
  <si>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</si>
  <si>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</si>
  <si>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</si>
  <si>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</si>
  <si>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</si>
  <si>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</si>
  <si>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</si>
  <si>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</si>
  <si>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</si>
  <si>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</si>
  <si>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</si>
  <si>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</si>
  <si>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</si>
  <si>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</si>
  <si>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</si>
  <si>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</si>
  <si>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</si>
  <si>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</si>
  <si>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</si>
  <si>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</si>
  <si>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</si>
  <si>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</si>
  <si>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</si>
  <si>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</si>
  <si>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</si>
  <si>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</si>
  <si>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</si>
  <si>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</si>
  <si>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</si>
  <si>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</si>
  <si>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</si>
  <si>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</si>
  <si>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</si>
  <si>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</si>
  <si>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</si>
  <si>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</si>
  <si>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</si>
  <si>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</si>
  <si>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</si>
  <si>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</si>
  <si>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</si>
  <si>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</si>
  <si>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</si>
  <si>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</si>
  <si>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</si>
  <si>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</si>
  <si>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</si>
  <si>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</si>
  <si>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</si>
  <si>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</si>
  <si>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</si>
  <si>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</si>
  <si>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</si>
  <si>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</si>
  <si>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</si>
  <si>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</si>
  <si>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</si>
  <si>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</si>
  <si>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</si>
  <si>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</si>
  <si>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</si>
  <si>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</si>
  <si>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</si>
  <si>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</si>
  <si>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</si>
  <si>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</si>
  <si>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</si>
  <si>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</si>
  <si>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</si>
  <si>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</si>
  <si>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</si>
  <si>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</si>
  <si>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</si>
  <si>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</si>
  <si>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</si>
  <si>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</si>
  <si>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</si>
  <si>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</si>
  <si>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</si>
  <si>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</si>
  <si>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</si>
  <si>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</si>
  <si>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</si>
  <si>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</si>
  <si>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</si>
  <si>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</si>
  <si>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</si>
  <si>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</si>
  <si>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</si>
  <si>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</si>
  <si>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</si>
  <si>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</si>
  <si>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</si>
  <si>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</si>
  <si>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</si>
  <si>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</si>
  <si>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</si>
  <si>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</si>
  <si>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</si>
  <si>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</si>
  <si>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</si>
  <si>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</si>
  <si>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</si>
  <si>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</si>
  <si>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</si>
  <si>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</si>
  <si>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</si>
  <si>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</si>
  <si>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</si>
  <si>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</si>
  <si>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</si>
  <si>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</si>
  <si>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</si>
  <si>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</si>
  <si>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</si>
  <si>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</si>
  <si>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</si>
  <si>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</si>
  <si>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</si>
  <si>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</si>
  <si>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</si>
  <si>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</si>
  <si>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</si>
  <si>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</si>
  <si>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</si>
  <si>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</si>
  <si>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</si>
  <si>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</si>
  <si>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</si>
  <si>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</si>
  <si>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</si>
  <si>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</si>
  <si>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</si>
  <si>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</si>
  <si>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</si>
  <si>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</si>
  <si>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</si>
  <si>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</si>
  <si>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</si>
  <si>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</si>
  <si>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</si>
  <si>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</si>
  <si>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</si>
  <si>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</si>
  <si>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</si>
  <si>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</si>
  <si>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</si>
  <si>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</si>
  <si>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</si>
  <si>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</si>
  <si>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</si>
  <si>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</si>
  <si>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</si>
  <si>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</si>
  <si>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</si>
  <si>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</si>
  <si>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</si>
  <si>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</si>
  <si>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</si>
  <si>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</si>
  <si>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</si>
  <si>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</si>
  <si>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</si>
  <si>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</si>
  <si>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</si>
  <si>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</si>
  <si>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</si>
  <si>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</si>
  <si>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</si>
  <si>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</si>
  <si>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</si>
  <si>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</si>
  <si>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</si>
  <si>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</si>
  <si>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</si>
  <si>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</si>
  <si>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</si>
  <si>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</si>
  <si>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</si>
  <si>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</si>
  <si>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</si>
  <si>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</si>
  <si>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</si>
  <si>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</si>
  <si>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</si>
  <si>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</si>
  <si>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</si>
  <si>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</si>
  <si>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</si>
  <si>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</si>
  <si>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</si>
  <si>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</si>
  <si>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</si>
  <si>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</si>
  <si>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</si>
  <si>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</si>
  <si>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</si>
  <si>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</si>
  <si>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</si>
  <si>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</si>
  <si>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</si>
  <si>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</si>
  <si>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</si>
  <si>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</si>
  <si>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</si>
  <si>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</si>
  <si>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</si>
  <si>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</si>
  <si>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</si>
  <si>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</si>
  <si>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</si>
  <si>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</si>
  <si>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</si>
  <si>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</si>
  <si>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</si>
  <si>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</si>
  <si>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</si>
  <si>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</si>
  <si>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</si>
  <si>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</si>
  <si>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</si>
  <si>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</si>
  <si>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</si>
  <si>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</si>
  <si>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</si>
  <si>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</si>
  <si>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</si>
  <si>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</si>
  <si>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</si>
  <si>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</si>
  <si>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</si>
  <si>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</si>
  <si>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</si>
  <si>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</si>
  <si>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</si>
  <si>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</si>
  <si>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</si>
  <si>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</si>
  <si>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</si>
  <si>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</si>
  <si>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</si>
  <si>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</si>
  <si>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</si>
  <si>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</si>
  <si>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</si>
  <si>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</si>
  <si>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</si>
  <si>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</si>
  <si>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</si>
  <si>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</si>
  <si>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</si>
  <si>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</si>
  <si>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</si>
  <si>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</si>
  <si>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</si>
  <si>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</si>
  <si>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</si>
  <si>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</si>
  <si>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</si>
  <si>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</si>
  <si>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</si>
  <si>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</si>
  <si>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</si>
  <si>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</si>
  <si>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</si>
  <si>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</si>
  <si>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</si>
  <si>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</si>
  <si>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</si>
  <si>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</si>
  <si>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</si>
  <si>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</si>
  <si>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</si>
  <si>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</si>
  <si>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</si>
  <si>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</si>
  <si>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</si>
  <si>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</si>
  <si>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</si>
  <si>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</si>
  <si>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</si>
  <si>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</si>
  <si>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</si>
  <si>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</si>
  <si>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</si>
  <si>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</si>
  <si>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</si>
  <si>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</si>
  <si>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</si>
  <si>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</si>
  <si>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</si>
  <si>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</si>
  <si>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</si>
  <si>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</si>
  <si>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</si>
  <si>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</si>
  <si>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</si>
  <si>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</si>
  <si>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</si>
  <si>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</si>
  <si>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</si>
  <si>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</si>
  <si>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</si>
  <si>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</si>
  <si>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</si>
  <si>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</si>
  <si>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</si>
  <si>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</si>
  <si>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</si>
  <si>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</si>
  <si>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</si>
  <si>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</si>
  <si>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</si>
  <si>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</si>
  <si>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</si>
  <si>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</si>
  <si>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</si>
  <si>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</si>
  <si>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</si>
  <si>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</si>
  <si>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</si>
  <si>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</si>
  <si>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</si>
  <si>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</si>
  <si>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</si>
  <si>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</si>
  <si>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</si>
  <si>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</si>
  <si>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</si>
  <si>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</si>
  <si>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</si>
  <si>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</si>
  <si>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</si>
  <si>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</si>
  <si>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</si>
  <si>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</si>
  <si>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</si>
  <si>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</si>
  <si>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</si>
  <si>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</si>
  <si>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</si>
  <si>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</si>
  <si>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</si>
  <si>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</si>
  <si>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</si>
  <si>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</si>
  <si>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</si>
  <si>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</si>
  <si>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</si>
  <si>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</si>
  <si>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</si>
  <si>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</si>
  <si>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</si>
  <si>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</si>
  <si>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</si>
  <si>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</si>
  <si>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</si>
  <si>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</si>
  <si>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</si>
  <si>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</si>
  <si>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</si>
  <si>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</si>
  <si>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</si>
  <si>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</si>
  <si>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</si>
  <si>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</si>
  <si>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</si>
  <si>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</si>
  <si>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</si>
  <si>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</si>
  <si>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</si>
  <si>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</si>
  <si>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</si>
  <si>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</si>
  <si>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</si>
  <si>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</si>
  <si>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</si>
  <si>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</si>
  <si>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</si>
  <si>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</si>
  <si>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</si>
  <si>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</si>
  <si>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</si>
  <si>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</si>
  <si>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</si>
  <si>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</si>
  <si>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</si>
  <si>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</si>
  <si>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</si>
  <si>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</si>
  <si>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</si>
  <si>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</si>
  <si>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</si>
  <si>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</si>
  <si>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</si>
  <si>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</si>
  <si>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</si>
  <si>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</si>
  <si>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</si>
  <si>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</si>
  <si>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</si>
  <si>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</si>
  <si>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</si>
  <si>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</si>
  <si>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</si>
  <si>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</si>
  <si>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</si>
  <si>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</si>
  <si>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</si>
  <si>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</si>
  <si>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</si>
  <si>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</si>
  <si>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</si>
  <si>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</si>
  <si>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</si>
  <si>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</si>
  <si>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</si>
  <si>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</si>
  <si>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</si>
  <si>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</si>
  <si>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</si>
  <si>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</si>
  <si>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</si>
  <si>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</si>
  <si>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</si>
  <si>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</si>
  <si>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</si>
  <si>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</si>
  <si>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</si>
  <si>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</si>
  <si>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</si>
  <si>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</si>
  <si>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</si>
  <si>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</si>
  <si>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</si>
  <si>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</si>
  <si>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</si>
  <si>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</si>
  <si>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</si>
  <si>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</si>
  <si>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</si>
  <si>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</si>
  <si>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</si>
  <si>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</si>
  <si>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</si>
  <si>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</si>
  <si>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</si>
  <si>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</si>
  <si>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</si>
  <si>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</si>
  <si>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</si>
  <si>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</si>
  <si>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</si>
  <si>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</si>
  <si>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</si>
  <si>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</si>
  <si>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</si>
  <si>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</si>
  <si>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</si>
  <si>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</si>
  <si>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</si>
  <si>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</si>
  <si>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</si>
  <si>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</si>
  <si>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</si>
  <si>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</si>
  <si>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</si>
  <si>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</si>
  <si>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</si>
  <si>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</si>
  <si>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</si>
  <si>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</si>
  <si>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</si>
  <si>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</si>
  <si>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</si>
  <si>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</si>
  <si>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</si>
  <si>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</si>
  <si>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</si>
  <si>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</si>
  <si>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</si>
  <si>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</si>
  <si>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</si>
  <si>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</si>
  <si>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</si>
  <si>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</si>
  <si>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</si>
  <si>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</si>
  <si>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</si>
  <si>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</si>
  <si>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</si>
  <si>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</si>
  <si>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</si>
  <si>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</si>
  <si>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</si>
  <si>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</si>
  <si>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</si>
  <si>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</si>
  <si>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</si>
  <si>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</si>
  <si>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</si>
  <si>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</si>
  <si>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</si>
  <si>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</si>
  <si>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</si>
  <si>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</si>
  <si>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</si>
  <si>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</si>
  <si>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</si>
  <si>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</si>
  <si>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</si>
  <si>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</si>
  <si>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</si>
  <si>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</si>
  <si>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</si>
  <si>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</si>
  <si>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</si>
  <si>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</si>
  <si>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</si>
  <si>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</si>
  <si>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</si>
  <si>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</si>
  <si>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</si>
  <si>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</si>
  <si>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</si>
  <si>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</si>
  <si>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</si>
  <si>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</si>
  <si>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</si>
  <si>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</si>
  <si>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</si>
  <si>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</si>
  <si>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</si>
  <si>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</si>
  <si>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</si>
  <si>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</si>
  <si>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</si>
  <si>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</si>
  <si>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</si>
  <si>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</si>
  <si>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</si>
  <si>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</si>
  <si>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</si>
  <si>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</si>
  <si>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</si>
  <si>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</si>
  <si>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</si>
  <si>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</si>
  <si>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</si>
  <si>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</si>
  <si>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</si>
  <si>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</si>
  <si>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</si>
  <si>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</si>
  <si>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</si>
  <si>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</si>
  <si>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</si>
  <si>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</si>
  <si>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</si>
  <si>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</si>
  <si>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</si>
  <si>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</si>
  <si>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</si>
  <si>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</si>
  <si>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</si>
  <si>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</si>
  <si>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</si>
  <si>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</si>
  <si>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</si>
  <si>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</si>
  <si>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</si>
  <si>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</si>
  <si>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</si>
  <si>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</si>
  <si>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</si>
  <si>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</si>
  <si>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</si>
  <si>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</si>
  <si>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</si>
  <si>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</si>
  <si>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</si>
  <si>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</si>
  <si>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</si>
  <si>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</si>
  <si>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</si>
  <si>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</si>
  <si>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</si>
  <si>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</si>
  <si>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</si>
  <si>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</si>
  <si>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</si>
  <si>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</si>
  <si>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</si>
  <si>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</si>
  <si>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</si>
  <si>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</si>
  <si>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</si>
  <si>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</si>
  <si>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</si>
  <si>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</si>
  <si>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</si>
  <si>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</si>
  <si>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</si>
  <si>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</si>
  <si>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</si>
  <si>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</si>
  <si>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</si>
  <si>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</si>
  <si>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</si>
  <si>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</si>
  <si>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</si>
  <si>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</si>
  <si>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</si>
  <si>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</si>
  <si>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</si>
  <si>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</si>
  <si>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</si>
  <si>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</si>
  <si>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</si>
  <si>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</si>
  <si>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</si>
  <si>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</si>
  <si>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</si>
  <si>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</si>
  <si>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</si>
  <si>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</si>
  <si>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</si>
  <si>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</si>
  <si>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</si>
  <si>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</si>
  <si>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</si>
  <si>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</si>
  <si>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</si>
  <si>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</si>
  <si>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</si>
  <si>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</si>
  <si>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</si>
  <si>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</si>
  <si>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</si>
  <si>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</si>
  <si>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</si>
  <si>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</si>
  <si>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</si>
  <si>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</si>
  <si>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</si>
  <si>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</si>
  <si>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</si>
  <si>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</si>
  <si>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</si>
  <si>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</si>
  <si>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</si>
  <si>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</si>
  <si>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</si>
  <si>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</si>
  <si>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</si>
  <si>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</si>
  <si>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</si>
  <si>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</si>
  <si>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</si>
  <si>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</si>
  <si>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</si>
  <si>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</si>
  <si>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</si>
  <si>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</si>
  <si>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</si>
  <si>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</si>
  <si>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</si>
  <si>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</si>
  <si>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</si>
  <si>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</si>
  <si>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</si>
  <si>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</si>
  <si>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</si>
  <si>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</si>
  <si>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</si>
  <si>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</si>
  <si>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</si>
  <si>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</si>
  <si>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</si>
  <si>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</si>
  <si>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</si>
  <si>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</si>
  <si>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</si>
  <si>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</si>
  <si>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</si>
  <si>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</si>
  <si>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</si>
  <si>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</si>
  <si>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</si>
  <si>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</si>
  <si>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</si>
  <si>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</si>
  <si>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</si>
  <si>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</si>
  <si>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</si>
  <si>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</si>
  <si>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</si>
  <si>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</si>
  <si>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</si>
  <si>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</si>
  <si>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</si>
  <si>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</si>
  <si>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</si>
  <si>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</si>
  <si>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</si>
  <si>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</si>
  <si>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</si>
  <si>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</si>
  <si>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</si>
  <si>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</si>
  <si>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</si>
  <si>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</si>
  <si>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</si>
  <si>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</si>
  <si>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</si>
  <si>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</si>
  <si>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</si>
  <si>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</si>
  <si>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</si>
  <si>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</si>
  <si>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</si>
  <si>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</si>
  <si>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</si>
  <si>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</si>
  <si>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</si>
  <si>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</si>
  <si>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</si>
  <si>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</si>
  <si>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</si>
  <si>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</si>
  <si>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</si>
  <si>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</si>
  <si>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</si>
  <si>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</si>
  <si>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</si>
  <si>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</si>
  <si>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</si>
  <si>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</si>
  <si>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</si>
  <si>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</si>
  <si>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</si>
  <si>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</si>
  <si>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</si>
  <si>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</si>
  <si>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</si>
  <si>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</si>
  <si>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</si>
  <si>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</si>
  <si>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</si>
  <si>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</si>
  <si>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</si>
  <si>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</si>
  <si>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</si>
  <si>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</si>
  <si>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</si>
  <si>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</si>
  <si>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</si>
  <si>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</si>
  <si>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</si>
  <si>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</si>
  <si>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</si>
  <si>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</si>
  <si>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</si>
  <si>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</si>
  <si>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</si>
  <si>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</si>
  <si>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</si>
  <si>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</si>
  <si>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</si>
  <si>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</si>
  <si>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</si>
  <si>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</si>
  <si>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</si>
  <si>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</si>
  <si>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</si>
  <si>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</si>
  <si>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</si>
  <si>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</si>
  <si>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</si>
  <si>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</si>
  <si>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</si>
  <si>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</si>
  <si>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</si>
  <si>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</si>
  <si>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</si>
  <si>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</si>
  <si>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</si>
  <si>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</si>
  <si>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</si>
  <si>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</si>
  <si>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</si>
  <si>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</si>
  <si>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</si>
  <si>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</si>
  <si>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</si>
  <si>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</si>
  <si>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</si>
  <si>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</si>
  <si>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</si>
  <si>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</si>
  <si>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</si>
  <si>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</si>
  <si>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</si>
  <si>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</si>
  <si>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</si>
  <si>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</si>
  <si>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</si>
  <si>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</si>
  <si>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</si>
  <si>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</si>
  <si>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</si>
  <si>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</si>
  <si>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</si>
  <si>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</si>
  <si>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</si>
  <si>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</si>
  <si>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</si>
  <si>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</si>
  <si>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</si>
  <si>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</si>
  <si>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</si>
  <si>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</si>
  <si>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</si>
  <si>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</si>
  <si>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</si>
  <si>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</si>
  <si>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</si>
  <si>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</si>
  <si>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</si>
  <si>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</si>
  <si>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</si>
  <si>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</si>
  <si>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</si>
  <si>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</si>
  <si>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</si>
  <si>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</si>
  <si>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</si>
  <si>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</si>
  <si>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</si>
  <si>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</si>
  <si>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</si>
  <si>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</si>
  <si>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</si>
  <si>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</si>
  <si>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</si>
  <si>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</si>
  <si>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</si>
  <si>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</si>
  <si>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</si>
  <si>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</si>
  <si>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</si>
  <si>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</si>
  <si>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</si>
  <si>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</si>
  <si>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</si>
  <si>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</si>
  <si>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</si>
  <si>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</si>
  <si>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</si>
  <si>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</si>
  <si>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</si>
  <si>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</si>
  <si>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</si>
  <si>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</si>
  <si>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</si>
  <si>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</si>
  <si>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</si>
  <si>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</si>
  <si>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</si>
  <si>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</si>
  <si>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</si>
  <si>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</si>
  <si>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</si>
  <si>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</si>
  <si>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</si>
  <si>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</si>
  <si>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</si>
  <si>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</si>
  <si>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</si>
  <si>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</si>
  <si>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</si>
  <si>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</si>
  <si>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</si>
  <si>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</si>
  <si>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</si>
  <si>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</si>
  <si>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</si>
  <si>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</si>
  <si>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</si>
  <si>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</si>
  <si>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</si>
  <si>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</si>
  <si>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</si>
  <si>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</si>
  <si>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</si>
  <si>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</si>
  <si>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</si>
  <si>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</si>
  <si>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</si>
  <si>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</si>
  <si>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</si>
  <si>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</si>
  <si>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</si>
  <si>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</si>
  <si>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</si>
  <si>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</si>
  <si>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</si>
  <si>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</si>
  <si>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</si>
  <si>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</si>
  <si>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</si>
  <si>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</si>
  <si>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</si>
  <si>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</si>
  <si>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</si>
  <si>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</si>
  <si>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</si>
  <si>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</si>
  <si>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</si>
  <si>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</si>
  <si>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</si>
  <si>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</si>
  <si>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</si>
  <si>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</si>
  <si>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</si>
  <si>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</si>
  <si>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</si>
  <si>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</si>
  <si>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</si>
  <si>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</si>
  <si>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</si>
  <si>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</si>
  <si>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</si>
  <si>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</si>
  <si>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</si>
  <si>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</si>
  <si>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</si>
  <si>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</si>
  <si>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</si>
  <si>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</si>
  <si>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</si>
  <si>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</si>
  <si>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</si>
  <si>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</si>
  <si>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</si>
  <si>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</si>
  <si>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</si>
  <si>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</si>
  <si>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</si>
  <si>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</si>
  <si>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</si>
  <si>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</si>
  <si>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</si>
  <si>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</si>
  <si>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</si>
  <si>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</si>
  <si>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</si>
  <si>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</si>
  <si>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</si>
  <si>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</si>
  <si>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</si>
  <si>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</si>
  <si>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</si>
  <si>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</si>
  <si>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</si>
  <si>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</si>
  <si>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</si>
  <si>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</si>
  <si>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</si>
  <si>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</si>
  <si>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</si>
  <si>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</si>
  <si>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</si>
  <si>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</si>
  <si>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</si>
  <si>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</si>
  <si>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</si>
  <si>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</si>
  <si>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</si>
  <si>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</si>
  <si>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</si>
  <si>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</si>
  <si>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</si>
  <si>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</si>
  <si>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</si>
  <si>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</si>
  <si>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</si>
  <si>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</si>
  <si>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</si>
  <si>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</si>
  <si>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</si>
  <si>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</si>
  <si>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</si>
  <si>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</si>
  <si>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</si>
  <si>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</si>
  <si>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</si>
  <si>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</si>
  <si>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</si>
  <si>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</si>
  <si>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</si>
  <si>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</si>
  <si>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</si>
  <si>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</si>
  <si>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</si>
  <si>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</si>
  <si>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</si>
  <si>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</si>
  <si>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</si>
  <si>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</si>
  <si>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</si>
  <si>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</si>
  <si>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</si>
  <si>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</si>
  <si>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</si>
  <si>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</si>
  <si>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</si>
  <si>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</si>
  <si>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</si>
  <si>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</si>
  <si>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</si>
  <si>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</si>
  <si>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</si>
  <si>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</si>
  <si>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</si>
  <si>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</si>
  <si>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</si>
  <si>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</si>
  <si>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</si>
  <si>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</si>
  <si>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</si>
  <si>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</si>
  <si>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</si>
  <si>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</si>
  <si>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</si>
  <si>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</si>
  <si>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</si>
  <si>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</si>
  <si>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</si>
  <si>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</si>
  <si>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</si>
  <si>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</si>
  <si>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</si>
  <si>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</si>
  <si>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</si>
  <si>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</si>
  <si>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</si>
  <si>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</si>
  <si>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</si>
  <si>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</si>
  <si>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</si>
  <si>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</si>
  <si>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</si>
  <si>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</si>
  <si>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</si>
  <si>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</si>
  <si>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</si>
  <si>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</si>
  <si>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</si>
  <si>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</si>
  <si>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</si>
  <si>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</si>
  <si>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</si>
  <si>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</si>
  <si>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</si>
  <si>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</si>
  <si>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</si>
  <si>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</si>
  <si>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</si>
  <si>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</si>
  <si>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</si>
  <si>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</si>
  <si>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</si>
  <si>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</si>
  <si>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</si>
  <si>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</si>
  <si>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</si>
  <si>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</si>
  <si>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</si>
  <si>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</si>
  <si>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</si>
  <si>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</si>
  <si>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</si>
  <si>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</si>
  <si>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</si>
  <si>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</si>
  <si>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</si>
  <si>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</si>
  <si>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</si>
  <si>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</si>
  <si>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</si>
  <si>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</si>
  <si>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</si>
  <si>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</si>
  <si>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</si>
  <si>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</si>
  <si>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</si>
  <si>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</si>
  <si>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</si>
  <si>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</si>
  <si>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</si>
  <si>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</si>
  <si>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</si>
  <si>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</si>
  <si>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</si>
  <si>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</si>
  <si>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</si>
  <si>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</si>
  <si>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</si>
  <si>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</si>
  <si>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</si>
  <si>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</si>
  <si>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</si>
  <si>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</si>
  <si>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</si>
  <si>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</si>
  <si>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</si>
  <si>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</si>
  <si>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</si>
  <si>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</si>
  <si>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</si>
  <si>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</si>
  <si>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</si>
  <si>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</si>
  <si>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</si>
  <si>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</si>
  <si>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</si>
  <si>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</si>
  <si>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</si>
  <si>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</si>
  <si>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</si>
  <si>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</si>
  <si>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</si>
  <si>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</si>
  <si>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</si>
  <si>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</si>
  <si>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</si>
  <si>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</si>
  <si>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</si>
  <si>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</si>
  <si>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</si>
  <si>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</si>
  <si>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</si>
  <si>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</si>
  <si>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</si>
  <si>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</si>
  <si>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</si>
  <si>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</si>
  <si>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</si>
  <si>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</si>
  <si>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</si>
  <si>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</si>
  <si>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</si>
  <si>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</si>
  <si>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</si>
  <si>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</si>
  <si>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</si>
  <si>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</si>
  <si>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</si>
  <si>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</si>
  <si>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</si>
  <si>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</si>
  <si>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</si>
  <si>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</si>
  <si>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</si>
  <si>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</si>
  <si>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</si>
  <si>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</si>
  <si>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</si>
  <si>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</si>
  <si>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</si>
  <si>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</si>
  <si>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</si>
  <si>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</si>
  <si>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</si>
  <si>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</si>
  <si>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</si>
  <si>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</si>
  <si>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</si>
  <si>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</si>
  <si>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</si>
  <si>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</si>
  <si>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</si>
  <si>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</si>
  <si>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</si>
  <si>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</si>
  <si>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</si>
  <si>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</si>
  <si>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</si>
  <si>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</si>
  <si>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</si>
  <si>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</si>
  <si>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</si>
  <si>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</si>
  <si>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</si>
  <si>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</si>
  <si>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</si>
  <si>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</si>
  <si>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</si>
  <si>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</si>
  <si>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</si>
  <si>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</si>
  <si>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</si>
  <si>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</si>
  <si>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</si>
  <si>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</si>
  <si>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</si>
  <si>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</si>
  <si>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</si>
  <si>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</si>
  <si>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</si>
  <si>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</si>
  <si>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</si>
  <si>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</si>
  <si>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</si>
  <si>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</si>
  <si>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</si>
  <si>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</si>
  <si>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</si>
  <si>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</si>
  <si>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</si>
  <si>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</si>
  <si>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</si>
  <si>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</si>
  <si>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</si>
  <si>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</si>
  <si>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</si>
  <si>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</si>
  <si>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</si>
  <si>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</si>
  <si>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</si>
  <si>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</si>
  <si>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</si>
  <si>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</si>
  <si>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</si>
  <si>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</si>
  <si>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</si>
  <si>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</si>
  <si>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</si>
  <si>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</si>
  <si>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</si>
  <si>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</si>
  <si>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</si>
  <si>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</si>
  <si>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</si>
  <si>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</si>
  <si>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</si>
  <si>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</si>
  <si>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</si>
  <si>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</si>
  <si>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</si>
  <si>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</si>
  <si>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</si>
  <si>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</si>
  <si>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</si>
  <si>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</si>
  <si>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</si>
  <si>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</si>
  <si>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</si>
  <si>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</si>
  <si>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</si>
  <si>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</si>
  <si>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</si>
  <si>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</si>
  <si>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</si>
  <si>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</si>
  <si>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</si>
  <si>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</si>
  <si>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</si>
  <si>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</si>
  <si>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</si>
  <si>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</si>
  <si>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</si>
  <si>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</si>
  <si>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</si>
  <si>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</si>
  <si>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</si>
  <si>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</si>
  <si>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</si>
  <si>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</si>
  <si>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</si>
  <si>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</si>
  <si>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</si>
  <si>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</si>
  <si>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</si>
  <si>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</si>
  <si>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</si>
  <si>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</si>
  <si>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</si>
  <si>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</si>
  <si>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</si>
  <si>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</si>
  <si>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</si>
  <si>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</si>
  <si>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</si>
  <si>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</si>
  <si>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</si>
  <si>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</si>
  <si>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</si>
  <si>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</si>
  <si>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</si>
  <si>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</si>
  <si>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</si>
  <si>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</si>
  <si>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</si>
  <si>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</si>
  <si>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</si>
  <si>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</si>
  <si>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</si>
  <si>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</si>
  <si>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</si>
  <si>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</si>
  <si>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</si>
  <si>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</si>
  <si>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</si>
  <si>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</si>
  <si>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</si>
  <si>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</si>
  <si>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</si>
  <si>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</si>
  <si>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</si>
  <si>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</si>
  <si>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</si>
  <si>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</si>
  <si>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</si>
  <si>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</si>
  <si>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</si>
  <si>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</si>
  <si>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</si>
  <si>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</si>
  <si>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</si>
  <si>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</si>
  <si>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</si>
  <si>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</si>
  <si>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</si>
  <si>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</si>
  <si>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</si>
  <si>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</si>
  <si>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</si>
  <si>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</si>
  <si>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</si>
  <si>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</si>
  <si>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</si>
  <si>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</si>
  <si>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</si>
  <si>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</si>
  <si>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</si>
  <si>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</si>
  <si>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</si>
  <si>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</si>
  <si>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</si>
  <si>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</si>
  <si>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</si>
  <si>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</si>
  <si>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</si>
  <si>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</si>
  <si>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</si>
  <si>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</si>
  <si>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</si>
  <si>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</si>
  <si>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</si>
  <si>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</si>
  <si>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</si>
  <si>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</si>
  <si>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</si>
  <si>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</si>
  <si>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</si>
  <si>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</si>
  <si>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</si>
  <si>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</si>
  <si>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</si>
  <si>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</si>
  <si>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</si>
  <si>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</si>
  <si>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</si>
  <si>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</si>
  <si>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</si>
  <si>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</si>
  <si>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</si>
  <si>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</si>
  <si>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</si>
  <si>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</si>
  <si>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</si>
  <si>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</si>
  <si>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</si>
  <si>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</si>
  <si>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</si>
  <si>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</si>
  <si>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</si>
  <si>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</si>
  <si>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</si>
  <si>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</si>
  <si>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</si>
  <si>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</si>
  <si>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</si>
  <si>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</si>
  <si>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</si>
  <si>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</si>
  <si>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</si>
  <si>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</si>
  <si>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</si>
  <si>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</si>
  <si>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</si>
  <si>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</si>
  <si>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</si>
  <si>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</si>
  <si>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</si>
  <si>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</si>
  <si>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</si>
  <si>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</si>
  <si>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</si>
  <si>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</si>
  <si>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</si>
  <si>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</si>
  <si>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</si>
  <si>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</si>
  <si>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</si>
  <si>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</si>
  <si>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</si>
  <si>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</si>
  <si>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</si>
  <si>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</si>
  <si>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</si>
  <si>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</si>
  <si>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</si>
  <si>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</si>
  <si>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</si>
  <si>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</si>
  <si>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</si>
  <si>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</si>
  <si>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</si>
  <si>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</si>
  <si>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</si>
  <si>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</si>
  <si>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</si>
  <si>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</si>
  <si>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</si>
  <si>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</si>
  <si>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</si>
  <si>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</si>
  <si>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</si>
  <si>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</si>
  <si>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</si>
  <si>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</si>
  <si>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</si>
  <si>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</si>
  <si>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</si>
  <si>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</si>
  <si>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</si>
  <si>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</si>
  <si>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</si>
  <si>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</si>
  <si>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</si>
  <si>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</si>
  <si>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</si>
  <si>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</si>
  <si>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</si>
  <si>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</si>
  <si>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</si>
  <si>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</si>
  <si>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</si>
  <si>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</si>
  <si>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</si>
  <si>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</si>
  <si>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</si>
  <si>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</si>
  <si>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</si>
  <si>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</si>
  <si>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</si>
  <si>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</si>
  <si>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</si>
  <si>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</si>
  <si>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</si>
  <si>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</si>
  <si>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</si>
  <si>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</si>
  <si>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</si>
  <si>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</si>
  <si>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</si>
  <si>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</si>
  <si>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</si>
  <si>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</si>
  <si>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</si>
  <si>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</si>
  <si>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</si>
  <si>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</si>
  <si>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</si>
  <si>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</si>
  <si>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</si>
  <si>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</si>
  <si>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</si>
  <si>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</si>
  <si>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</si>
  <si>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</si>
  <si>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</si>
  <si>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</si>
  <si>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</si>
  <si>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</si>
  <si>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</si>
  <si>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</si>
  <si>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</si>
  <si>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</si>
  <si>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</si>
  <si>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</si>
  <si>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</si>
  <si>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</si>
  <si>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</si>
  <si>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</si>
  <si>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</si>
  <si>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</si>
  <si>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</si>
  <si>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</si>
  <si>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</si>
  <si>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</si>
  <si>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</si>
  <si>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</si>
  <si>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</si>
  <si>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</si>
  <si>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</si>
  <si>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</si>
  <si>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</si>
  <si>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</si>
  <si>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</si>
  <si>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</si>
  <si>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</si>
  <si>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</si>
  <si>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</si>
  <si>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</si>
  <si>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</si>
  <si>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</si>
  <si>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</si>
  <si>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</si>
  <si>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</si>
  <si>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</si>
  <si>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</si>
  <si>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</si>
  <si>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</si>
  <si>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</si>
  <si>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</si>
  <si>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</si>
  <si>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</si>
  <si>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</si>
  <si>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</si>
  <si>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</si>
  <si>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</si>
  <si>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</si>
  <si>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</si>
  <si>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</si>
  <si>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</si>
  <si>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</si>
  <si>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</si>
  <si>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</si>
  <si>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</si>
  <si>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</si>
  <si>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</si>
  <si>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</si>
  <si>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</si>
  <si>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</si>
  <si>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</si>
  <si>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</si>
  <si>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</si>
  <si>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</si>
  <si>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</si>
  <si>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</si>
  <si>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</si>
  <si>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</si>
  <si>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</si>
  <si>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</si>
  <si>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</si>
  <si>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</si>
  <si>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</si>
  <si>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</si>
  <si>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</si>
  <si>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</si>
  <si>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</si>
  <si>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</si>
  <si>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</si>
  <si>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</si>
  <si>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</si>
  <si>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</si>
  <si>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</si>
  <si>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</si>
  <si>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</si>
  <si>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</si>
  <si>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</si>
  <si>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</si>
  <si>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</si>
  <si>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</si>
  <si>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</si>
  <si>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</si>
  <si>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</si>
  <si>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</si>
  <si>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</si>
  <si>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</si>
  <si>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</si>
  <si>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</si>
  <si>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</si>
  <si>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</si>
  <si>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</si>
  <si>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</si>
  <si>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</si>
  <si>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</si>
  <si>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</si>
  <si>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</si>
  <si>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</si>
  <si>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</si>
  <si>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</si>
  <si>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</si>
  <si>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</si>
  <si>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</si>
  <si>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</si>
  <si>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</si>
  <si>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</si>
  <si>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</si>
  <si>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</si>
  <si>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</si>
  <si>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</si>
  <si>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</si>
  <si>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</si>
  <si>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</si>
  <si>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</si>
  <si>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</si>
  <si>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</si>
  <si>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</si>
  <si>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</si>
  <si>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</si>
  <si>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</si>
  <si>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</si>
  <si>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</si>
  <si>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</si>
  <si>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</si>
  <si>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</si>
  <si>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</si>
  <si>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</si>
  <si>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</si>
  <si>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</si>
  <si>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</si>
  <si>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</si>
  <si>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</si>
  <si>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</si>
  <si>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</si>
  <si>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</si>
  <si>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</si>
  <si>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</si>
  <si>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</si>
  <si>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</si>
  <si>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</si>
  <si>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</si>
  <si>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</si>
  <si>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</si>
  <si>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</si>
  <si>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</si>
  <si>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</si>
  <si>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</si>
  <si>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</si>
  <si>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</si>
  <si>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</si>
  <si>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</si>
  <si>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</si>
  <si>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</si>
  <si>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</si>
  <si>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</si>
  <si>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</si>
  <si>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</si>
  <si>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</si>
  <si>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</si>
  <si>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</si>
  <si>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</si>
  <si>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</si>
  <si>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</si>
  <si>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</si>
  <si>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</si>
  <si>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</si>
  <si>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</si>
  <si>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</si>
  <si>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</si>
  <si>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</si>
  <si>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</si>
  <si>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</si>
  <si>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</si>
  <si>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</si>
  <si>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</si>
  <si>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</si>
  <si>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</si>
  <si>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</si>
  <si>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</si>
  <si>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</si>
  <si>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</si>
  <si>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</si>
  <si>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</si>
  <si>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</si>
  <si>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</si>
  <si>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</si>
  <si>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</si>
  <si>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</si>
  <si>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</si>
  <si>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</si>
  <si>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</si>
  <si>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</si>
  <si>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</si>
  <si>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</si>
  <si>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</si>
  <si>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</si>
  <si>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</si>
  <si>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</si>
  <si>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</si>
  <si>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</si>
  <si>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</si>
  <si>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</si>
  <si>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</si>
  <si>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</si>
  <si>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</si>
  <si>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</si>
  <si>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</si>
  <si>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</si>
  <si>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</si>
  <si>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</si>
  <si>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</si>
  <si>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</si>
  <si>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</si>
  <si>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</si>
  <si>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</si>
  <si>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</si>
  <si>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</si>
  <si>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</si>
  <si>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</si>
  <si>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</si>
  <si>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</si>
  <si>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</si>
  <si>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</si>
  <si>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</si>
  <si>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</si>
  <si>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</si>
  <si>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</si>
  <si>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</si>
  <si>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</si>
  <si>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</si>
  <si>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</si>
  <si>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</si>
  <si>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</si>
  <si>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</si>
  <si>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</si>
  <si>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</si>
  <si>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</si>
  <si>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</si>
  <si>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</si>
  <si>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</si>
  <si>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</si>
  <si>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</si>
  <si>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</si>
  <si>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</si>
  <si>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</si>
  <si>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</si>
  <si>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</si>
  <si>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</si>
  <si>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</si>
  <si>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</si>
  <si>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</si>
  <si>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</si>
  <si>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</si>
  <si>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</si>
  <si>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</si>
  <si>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</si>
  <si>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</si>
  <si>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</si>
  <si>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</si>
  <si>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</si>
  <si>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</si>
  <si>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</si>
  <si>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</si>
  <si>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</si>
  <si>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</si>
  <si>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</si>
  <si>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</si>
  <si>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</si>
  <si>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</si>
  <si>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</si>
  <si>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</si>
  <si>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</si>
  <si>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</si>
  <si>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</si>
  <si>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</si>
  <si>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</si>
  <si>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</si>
  <si>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</si>
  <si>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</si>
  <si>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</si>
  <si>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</si>
  <si>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</si>
  <si>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</si>
  <si>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</si>
  <si>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</si>
  <si>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</si>
  <si>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</si>
  <si>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</si>
  <si>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</si>
  <si>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</si>
  <si>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</si>
  <si>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</si>
  <si>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</si>
  <si>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</si>
  <si>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</si>
  <si>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</si>
  <si>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</si>
  <si>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</si>
  <si>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</si>
  <si>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</si>
  <si>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</si>
  <si>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</si>
  <si>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</si>
  <si>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</si>
  <si>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</si>
  <si>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</si>
  <si>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</si>
  <si>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</si>
  <si>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</si>
  <si>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</si>
  <si>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</si>
  <si>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</si>
  <si>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</si>
  <si>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</si>
  <si>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</si>
  <si>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</si>
  <si>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</si>
  <si>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</si>
  <si>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</si>
  <si>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</si>
  <si>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</si>
  <si>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</si>
  <si>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</si>
  <si>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</si>
  <si>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</si>
  <si>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</si>
  <si>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</si>
  <si>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</si>
  <si>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</si>
  <si>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</si>
  <si>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</si>
  <si>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</si>
  <si>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</si>
  <si>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</si>
  <si>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</si>
  <si>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</si>
  <si>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</si>
  <si>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</si>
  <si>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</si>
  <si>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</si>
  <si>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</si>
  <si>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</si>
  <si>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</si>
  <si>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</si>
  <si>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</si>
  <si>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</si>
  <si>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</si>
  <si>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</si>
  <si>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</si>
  <si>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</si>
  <si>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</si>
  <si>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</si>
  <si>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</si>
  <si>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</si>
  <si>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</si>
  <si>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</si>
  <si>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</si>
  <si>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</si>
  <si>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</si>
  <si>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</si>
  <si>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</si>
  <si>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</si>
  <si>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</si>
  <si>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</si>
  <si>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</si>
  <si>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</si>
  <si>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</si>
  <si>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</si>
  <si>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</si>
  <si>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</si>
  <si>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</si>
  <si>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</si>
  <si>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</si>
  <si>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</si>
  <si>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</si>
  <si>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</si>
  <si>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</si>
  <si>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</si>
  <si>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</si>
  <si>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</si>
  <si>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</si>
  <si>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</si>
  <si>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</si>
  <si>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</si>
  <si>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</si>
  <si>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</si>
  <si>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</si>
  <si>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</si>
  <si>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</si>
  <si>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</si>
  <si>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</si>
  <si>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</si>
  <si>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</si>
  <si>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</si>
  <si>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</si>
  <si>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</si>
  <si>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</si>
  <si>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</si>
  <si>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</si>
  <si>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</si>
  <si>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</si>
  <si>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</si>
  <si>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</si>
  <si>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</si>
  <si>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</si>
  <si>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</si>
  <si>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</si>
  <si>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</si>
  <si>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</si>
  <si>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</si>
  <si>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</si>
  <si>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</si>
  <si>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</si>
  <si>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</si>
  <si>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</si>
  <si>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</si>
  <si>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</si>
  <si>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</si>
  <si>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</si>
  <si>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</si>
  <si>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</si>
  <si>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</si>
  <si>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</si>
  <si>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</si>
  <si>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</si>
  <si>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</si>
  <si>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</si>
  <si>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</si>
  <si>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</si>
  <si>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</si>
  <si>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</si>
  <si>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</si>
  <si>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</si>
  <si>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</si>
  <si>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</si>
  <si>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</si>
  <si>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</si>
  <si>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</si>
  <si>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</si>
  <si>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</si>
  <si>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</si>
  <si>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</si>
  <si>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</si>
  <si>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</si>
  <si>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</si>
  <si>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</si>
  <si>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</si>
  <si>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</si>
  <si>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</si>
  <si>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</si>
  <si>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</si>
  <si>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</si>
  <si>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</si>
  <si>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</si>
  <si>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</si>
  <si>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</si>
  <si>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</si>
  <si>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</si>
  <si>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</si>
  <si>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</si>
  <si>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</si>
  <si>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</si>
  <si>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</si>
  <si>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</si>
  <si>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</si>
  <si>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</si>
  <si>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</si>
  <si>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</si>
  <si>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</si>
  <si>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</si>
  <si>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</si>
  <si>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</si>
  <si>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</si>
  <si>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</si>
  <si>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</si>
  <si>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</si>
  <si>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</si>
  <si>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</si>
  <si>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</si>
  <si>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</si>
  <si>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</si>
  <si>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</si>
  <si>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</si>
  <si>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</si>
  <si>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</si>
  <si>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</si>
  <si>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</si>
  <si>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</si>
  <si>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</si>
  <si>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</si>
  <si>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</si>
  <si>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</si>
  <si>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</si>
  <si>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</si>
  <si>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</si>
  <si>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</si>
  <si>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</si>
  <si>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</si>
  <si>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</si>
  <si>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</si>
  <si>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</si>
  <si>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</si>
  <si>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</si>
  <si>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</si>
  <si>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</si>
  <si>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</si>
  <si>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</si>
  <si>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</si>
  <si>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</si>
  <si>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</si>
  <si>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</si>
  <si>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</si>
  <si>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</si>
  <si>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</si>
  <si>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</si>
  <si>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</si>
  <si>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</si>
  <si>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</si>
  <si>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</si>
  <si>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</si>
  <si>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</si>
  <si>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</si>
  <si>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</si>
  <si>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</si>
  <si>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</si>
  <si>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</si>
  <si>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</si>
  <si>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</si>
  <si>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</si>
  <si>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</si>
  <si>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</si>
  <si>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</si>
  <si>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</si>
  <si>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</si>
  <si>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</si>
  <si>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</si>
  <si>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</si>
  <si>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</si>
  <si>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</si>
  <si>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</si>
  <si>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</si>
  <si>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</si>
  <si>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</si>
  <si>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</si>
  <si>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</si>
  <si>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</si>
  <si>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</si>
  <si>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</si>
  <si>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</si>
  <si>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</si>
  <si>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</si>
  <si>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</si>
  <si>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</si>
  <si>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</si>
  <si>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</si>
  <si>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</si>
  <si>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</si>
  <si>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</si>
  <si>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</si>
  <si>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</si>
  <si>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</si>
  <si>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</si>
  <si>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</si>
  <si>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</si>
  <si>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</si>
  <si>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</si>
  <si>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</si>
  <si>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</si>
  <si>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</si>
  <si>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</si>
  <si>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</si>
  <si>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</si>
  <si>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</si>
  <si>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</si>
  <si>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</si>
  <si>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</si>
  <si>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</si>
  <si>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</si>
  <si>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</si>
  <si>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</si>
  <si>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</si>
  <si>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</si>
  <si>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</si>
  <si>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</si>
  <si>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</si>
  <si>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</si>
  <si>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</si>
  <si>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</si>
  <si>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</si>
  <si>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</si>
  <si>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</si>
  <si>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</si>
  <si>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</si>
  <si>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</si>
  <si>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</si>
  <si>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</si>
  <si>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</si>
  <si>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</si>
  <si>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</si>
  <si>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</si>
  <si>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</si>
  <si>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</si>
  <si>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</si>
  <si>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</si>
  <si>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</si>
  <si>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</si>
  <si>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</si>
  <si>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</si>
  <si>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</si>
  <si>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</si>
  <si>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</si>
  <si>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</si>
  <si>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</si>
  <si>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</si>
  <si>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</si>
  <si>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</si>
  <si>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</si>
  <si>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</si>
  <si>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</si>
  <si>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</si>
  <si>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</si>
  <si>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</si>
  <si>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</si>
  <si>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</si>
  <si>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</si>
  <si>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</si>
  <si>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</si>
  <si>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</si>
  <si>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</si>
  <si>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</si>
  <si>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</si>
  <si>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</si>
  <si>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</si>
  <si>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</si>
  <si>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</si>
  <si>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</si>
  <si>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</si>
  <si>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</si>
  <si>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</si>
  <si>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</si>
  <si>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</si>
  <si>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</si>
  <si>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</si>
  <si>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</si>
  <si>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</si>
  <si>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</si>
  <si>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</si>
  <si>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</si>
  <si>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</si>
  <si>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</si>
  <si>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</si>
  <si>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</si>
  <si>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</si>
  <si>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</si>
  <si>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</si>
  <si>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</si>
  <si>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</si>
  <si>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</si>
  <si>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</si>
  <si>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</si>
  <si>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</si>
  <si>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</si>
  <si>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</si>
  <si>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</si>
  <si>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</si>
  <si>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</si>
  <si>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</si>
  <si>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</si>
  <si>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</si>
  <si>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</si>
  <si>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</si>
  <si>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</si>
  <si>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</si>
  <si>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</si>
  <si>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</si>
  <si>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</si>
  <si>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</si>
  <si>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</si>
  <si>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</si>
  <si>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</si>
  <si>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</si>
  <si>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</si>
  <si>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</si>
  <si>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</si>
  <si>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</si>
  <si>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</si>
  <si>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</si>
  <si>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</si>
  <si>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</si>
  <si>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</si>
  <si>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</si>
  <si>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</si>
  <si>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</si>
  <si>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</si>
  <si>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</si>
  <si>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</si>
  <si>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</si>
  <si>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</si>
  <si>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</si>
  <si>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</si>
  <si>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</si>
  <si>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</si>
  <si>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</si>
  <si>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</si>
  <si>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</si>
  <si>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</si>
  <si>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</si>
  <si>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</si>
  <si>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</si>
  <si>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</si>
  <si>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</si>
  <si>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</si>
  <si>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</si>
  <si>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</si>
  <si>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</si>
  <si>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</si>
  <si>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</si>
  <si>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</si>
  <si>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</si>
  <si>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</si>
  <si>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</si>
  <si>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</si>
  <si>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</si>
  <si>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</si>
  <si>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</si>
  <si>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</si>
  <si>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</si>
  <si>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</si>
  <si>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</si>
  <si>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</si>
  <si>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</si>
  <si>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</si>
  <si>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</si>
  <si>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</si>
  <si>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</si>
  <si>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</si>
  <si>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</si>
  <si>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</si>
  <si>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</si>
  <si>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</si>
  <si>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</si>
  <si>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</si>
  <si>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</si>
  <si>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</si>
  <si>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</si>
  <si>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</si>
  <si>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</si>
  <si>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</si>
  <si>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</si>
  <si>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</si>
  <si>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</si>
  <si>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</si>
  <si>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</si>
  <si>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</si>
  <si>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</si>
  <si>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</si>
  <si>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</si>
  <si>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</si>
  <si>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</si>
  <si>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</si>
  <si>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</si>
  <si>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</si>
  <si>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</si>
  <si>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</si>
  <si>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</si>
  <si>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</si>
  <si>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</si>
  <si>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</si>
  <si>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</si>
  <si>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</si>
  <si>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</si>
  <si>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</si>
  <si>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</si>
  <si>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</si>
  <si>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</si>
  <si>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</si>
  <si>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</si>
  <si>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</si>
  <si>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</si>
  <si>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</si>
  <si>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</si>
  <si>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</si>
  <si>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</si>
  <si>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</si>
  <si>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</si>
  <si>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</si>
  <si>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</si>
  <si>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</si>
  <si>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</si>
  <si>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</si>
  <si>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</si>
  <si>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</si>
  <si>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</si>
  <si>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</si>
  <si>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</si>
  <si>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</si>
  <si>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</si>
  <si>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</si>
  <si>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</si>
  <si>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</si>
  <si>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</si>
  <si>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</si>
  <si>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</si>
  <si>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</si>
  <si>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</si>
  <si>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</si>
  <si>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</si>
  <si>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</si>
  <si>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</si>
  <si>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</si>
  <si>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</si>
  <si>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</si>
  <si>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</si>
  <si>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</si>
  <si>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</si>
  <si>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</si>
  <si>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</si>
  <si>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</si>
  <si>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</si>
  <si>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</si>
  <si>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</si>
  <si>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</si>
  <si>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</si>
  <si>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</si>
  <si>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</si>
  <si>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</si>
  <si>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</si>
  <si>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</si>
  <si>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</si>
  <si>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</si>
  <si>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</si>
  <si>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</si>
  <si>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</si>
  <si>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</si>
  <si>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</si>
  <si>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</si>
  <si>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</si>
  <si>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</si>
  <si>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</si>
  <si>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</si>
  <si>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</si>
  <si>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</si>
  <si>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</si>
  <si>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</si>
  <si>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</si>
  <si>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</si>
  <si>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</si>
  <si>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</si>
  <si>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</si>
  <si>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</si>
  <si>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</si>
  <si>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</si>
  <si>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</si>
  <si>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</si>
  <si>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</si>
  <si>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</si>
  <si>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</si>
  <si>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</si>
  <si>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</si>
  <si>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</si>
  <si>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</si>
  <si>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</si>
  <si>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</si>
  <si>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</si>
  <si>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</si>
  <si>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</si>
  <si>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</si>
  <si>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</si>
  <si>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</si>
  <si>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</si>
  <si>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</si>
  <si>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</si>
  <si>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</si>
  <si>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</si>
  <si>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</si>
  <si>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</si>
  <si>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</si>
  <si>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</si>
  <si>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</si>
  <si>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</si>
  <si>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</si>
  <si>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</si>
  <si>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</si>
  <si>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</si>
  <si>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</si>
  <si>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</si>
  <si>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</si>
  <si>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</si>
  <si>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</si>
  <si>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</si>
  <si>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</si>
  <si>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</si>
  <si>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</si>
  <si>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</si>
  <si>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</si>
  <si>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</si>
  <si>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</si>
  <si>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</si>
  <si>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</si>
  <si>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</si>
  <si>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</si>
  <si>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</si>
  <si>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</si>
  <si>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</si>
  <si>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</si>
  <si>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</si>
  <si>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</si>
  <si>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</si>
  <si>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</si>
  <si>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</si>
  <si>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</si>
  <si>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</si>
  <si>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</si>
  <si>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</si>
  <si>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</si>
  <si>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</si>
  <si>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</si>
  <si>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</si>
  <si>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</si>
  <si>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</si>
  <si>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</si>
  <si>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</si>
  <si>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</si>
  <si>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</si>
  <si>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</si>
  <si>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</si>
  <si>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</si>
  <si>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</si>
  <si>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</si>
  <si>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</si>
  <si>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</si>
  <si>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</si>
  <si>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</si>
  <si>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</si>
  <si>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</si>
  <si>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</si>
  <si>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</si>
  <si>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</si>
  <si>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</si>
  <si>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</si>
  <si>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</si>
  <si>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</si>
  <si>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</si>
  <si>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</si>
  <si>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</si>
  <si>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</si>
  <si>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</si>
  <si>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</si>
  <si>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</si>
  <si>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</si>
  <si>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</si>
  <si>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</si>
  <si>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</si>
  <si>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</si>
  <si>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</si>
  <si>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</si>
  <si>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</si>
  <si>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</si>
  <si>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</si>
  <si>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</si>
  <si>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</si>
  <si>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</si>
  <si>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</si>
  <si>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</si>
  <si>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</si>
  <si>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</si>
  <si>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</si>
  <si>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</si>
  <si>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</si>
  <si>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</si>
  <si>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</si>
  <si>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</si>
  <si>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</si>
  <si>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</si>
  <si>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</si>
  <si>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</si>
  <si>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</si>
  <si>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</si>
  <si>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</si>
  <si>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</si>
  <si>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</si>
  <si>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</si>
  <si>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</si>
  <si>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</si>
  <si>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</si>
  <si>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</si>
  <si>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</si>
  <si>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</si>
  <si>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</si>
  <si>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</si>
  <si>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</si>
  <si>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</si>
  <si>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</si>
  <si>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</si>
  <si>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</si>
  <si>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</si>
  <si>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</si>
  <si>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</si>
  <si>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</si>
  <si>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</si>
  <si>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</si>
  <si>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</si>
  <si>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</si>
  <si>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</si>
  <si>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</si>
  <si>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</si>
  <si>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</si>
  <si>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</si>
  <si>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</si>
  <si>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</si>
  <si>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</si>
  <si>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</si>
  <si>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</si>
  <si>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</si>
  <si>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</si>
  <si>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</si>
  <si>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</si>
  <si>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</si>
  <si>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</si>
  <si>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</si>
  <si>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</si>
  <si>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</si>
  <si>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</si>
  <si>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</si>
  <si>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</si>
  <si>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</si>
  <si>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</si>
  <si>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</si>
  <si>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</si>
  <si>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</si>
  <si>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</si>
  <si>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</si>
  <si>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</si>
  <si>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</si>
  <si>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</si>
  <si>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</si>
  <si>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</si>
  <si>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</si>
  <si>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</si>
  <si>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</si>
  <si>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</si>
  <si>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</si>
  <si>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</si>
  <si>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</si>
  <si>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</si>
  <si>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</si>
  <si>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</si>
  <si>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</si>
  <si>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</si>
  <si>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</si>
  <si>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</si>
  <si>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</si>
  <si>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</si>
  <si>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</si>
  <si>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</si>
  <si>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</si>
  <si>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</si>
  <si>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</si>
  <si>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</si>
  <si>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</si>
  <si>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</si>
  <si>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</si>
  <si>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</si>
  <si>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</si>
  <si>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</si>
  <si>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</si>
  <si>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</si>
  <si>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</si>
  <si>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</si>
  <si>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</si>
  <si>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</si>
  <si>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</si>
  <si>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</si>
  <si>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</si>
  <si>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</si>
  <si>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</si>
  <si>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</si>
  <si>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</si>
  <si>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</si>
  <si>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</si>
  <si>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</si>
  <si>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</si>
  <si>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</si>
  <si>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</si>
  <si>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</si>
  <si>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</si>
  <si>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</si>
  <si>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</si>
  <si>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</si>
  <si>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</si>
  <si>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</si>
  <si>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</si>
  <si>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</si>
  <si>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</si>
  <si>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</si>
  <si>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</si>
  <si>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</si>
  <si>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</si>
  <si>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</si>
  <si>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</si>
  <si>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</si>
  <si>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</si>
  <si>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</si>
  <si>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</si>
  <si>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</si>
  <si>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</si>
  <si>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</si>
  <si>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</si>
  <si>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</si>
  <si>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</si>
  <si>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</si>
  <si>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</si>
  <si>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</si>
  <si>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</si>
  <si>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</si>
  <si>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</si>
  <si>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</si>
  <si>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</si>
  <si>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</si>
  <si>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</si>
  <si>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</si>
  <si>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</si>
  <si>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</si>
  <si>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</si>
  <si>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</si>
  <si>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</si>
  <si>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</si>
  <si>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</si>
  <si>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</si>
  <si>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</si>
  <si>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</si>
  <si>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</si>
  <si>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</si>
  <si>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</si>
  <si>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</si>
  <si>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</si>
  <si>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</si>
  <si>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</si>
  <si>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</si>
  <si>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</si>
  <si>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</si>
  <si>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</si>
  <si>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</si>
  <si>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</si>
  <si>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</si>
  <si>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</si>
  <si>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</si>
  <si>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</si>
  <si>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</si>
  <si>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</si>
  <si>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</si>
  <si>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</si>
  <si>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</si>
  <si>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</si>
  <si>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</si>
  <si>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</si>
  <si>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</si>
  <si>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</si>
  <si>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</si>
  <si>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</si>
  <si>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</si>
  <si>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</si>
  <si>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</si>
  <si>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</si>
  <si>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</si>
  <si>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</si>
  <si>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</si>
  <si>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</si>
  <si>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</si>
  <si>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</si>
  <si>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</si>
  <si>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</si>
  <si>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</si>
  <si>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</si>
  <si>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</si>
  <si>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</si>
  <si>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</si>
  <si>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</si>
  <si>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</si>
  <si>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</si>
  <si>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</si>
  <si>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</si>
  <si>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</si>
  <si>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</si>
  <si>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</si>
  <si>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</si>
  <si>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</si>
  <si>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</si>
  <si>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</si>
  <si>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</si>
  <si>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</si>
  <si>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</si>
  <si>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</si>
  <si>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</si>
  <si>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</si>
  <si>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</si>
  <si>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</si>
  <si>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</si>
  <si>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</si>
  <si>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</si>
  <si>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</si>
  <si>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</si>
  <si>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</si>
  <si>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</si>
  <si>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</si>
  <si>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</si>
  <si>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</si>
  <si>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</si>
  <si>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</si>
  <si>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</si>
  <si>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</si>
  <si>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</si>
  <si>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</si>
  <si>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</si>
  <si>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</si>
  <si>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</si>
  <si>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</si>
  <si>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</si>
  <si>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</si>
  <si>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</si>
  <si>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</si>
  <si>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</si>
  <si>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</si>
  <si>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</si>
  <si>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</si>
  <si>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</si>
  <si>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</si>
  <si>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</si>
  <si>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</si>
  <si>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</si>
  <si>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</si>
  <si>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</si>
  <si>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</si>
  <si>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</si>
  <si>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</si>
  <si>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</si>
  <si>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</si>
  <si>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</si>
  <si>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</si>
  <si>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</si>
  <si>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</si>
  <si>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</si>
  <si>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</si>
  <si>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</si>
  <si>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</si>
  <si>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</si>
  <si>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</si>
  <si>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</si>
  <si>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</si>
  <si>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</si>
  <si>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</si>
  <si>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</si>
  <si>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</si>
  <si>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</si>
  <si>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</si>
  <si>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</si>
  <si>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</si>
  <si>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</si>
  <si>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</si>
  <si>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</si>
  <si>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</si>
  <si>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</si>
  <si>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</si>
  <si>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</si>
  <si>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</si>
  <si>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</si>
  <si>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</si>
  <si>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</si>
  <si>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</si>
  <si>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</si>
  <si>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</si>
  <si>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</si>
  <si>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</si>
  <si>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</si>
  <si>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</si>
  <si>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</si>
  <si>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</si>
  <si>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</si>
  <si>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</si>
  <si>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</si>
  <si>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</si>
  <si>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</si>
  <si>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</si>
  <si>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</si>
  <si>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</si>
  <si>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</si>
  <si>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</si>
  <si>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</si>
  <si>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</si>
  <si>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</si>
  <si>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</si>
  <si>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</si>
  <si>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</si>
  <si>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</si>
  <si>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</si>
  <si>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</si>
  <si>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</si>
  <si>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</si>
  <si>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</si>
  <si>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</si>
  <si>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</si>
  <si>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</si>
  <si>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</si>
  <si>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</si>
  <si>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</si>
  <si>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</si>
  <si>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</si>
  <si>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</si>
  <si>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</si>
  <si>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</si>
  <si>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</si>
  <si>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</si>
  <si>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</si>
  <si>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</si>
  <si>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</si>
  <si>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</si>
  <si>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</si>
  <si>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</si>
  <si>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</si>
  <si>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</si>
  <si>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</si>
  <si>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</si>
  <si>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</si>
  <si>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</si>
  <si>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</si>
  <si>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</si>
  <si>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</si>
  <si>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</si>
  <si>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</si>
  <si>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</si>
  <si>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</si>
  <si>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</si>
  <si>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</si>
  <si>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</si>
  <si>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</si>
  <si>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</si>
  <si>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</si>
  <si>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</si>
  <si>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</si>
  <si>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</si>
  <si>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</si>
  <si>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</si>
  <si>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</si>
  <si>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</si>
  <si>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</si>
  <si>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</si>
  <si>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</si>
  <si>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</si>
  <si>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</si>
  <si>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</si>
  <si>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</si>
  <si>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</si>
  <si>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</si>
  <si>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</si>
  <si>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</si>
  <si>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</si>
  <si>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</si>
  <si>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</si>
  <si>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</si>
  <si>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</si>
  <si>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</si>
  <si>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</si>
  <si>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</si>
  <si>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</si>
  <si>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</si>
  <si>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</si>
  <si>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</si>
  <si>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</si>
  <si>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</si>
  <si>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</si>
  <si>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</si>
  <si>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</si>
  <si>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</si>
  <si>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</si>
  <si>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</si>
  <si>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</si>
  <si>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</si>
  <si>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</si>
  <si>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</si>
  <si>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</si>
  <si>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</si>
  <si>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</si>
  <si>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</si>
  <si>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</si>
  <si>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</si>
  <si>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</si>
  <si>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</si>
  <si>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</si>
  <si>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</si>
  <si>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</si>
  <si>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</si>
  <si>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</si>
  <si>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</si>
  <si>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</si>
  <si>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</si>
  <si>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</si>
  <si>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</si>
  <si>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</si>
  <si>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</si>
  <si>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</si>
  <si>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</si>
  <si>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</si>
  <si>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</si>
  <si>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</si>
  <si>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</si>
  <si>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</si>
  <si>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</si>
  <si>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</si>
  <si>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</si>
  <si>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</si>
  <si>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</si>
  <si>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</si>
  <si>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</si>
  <si>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</si>
  <si>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</si>
  <si>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</si>
  <si>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</si>
  <si>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</si>
  <si>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</si>
  <si>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</si>
  <si>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</si>
  <si>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</si>
  <si>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</si>
  <si>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</si>
  <si>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</si>
  <si>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</si>
  <si>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</si>
  <si>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</si>
  <si>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</si>
  <si>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</si>
  <si>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</si>
  <si>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</si>
  <si>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</si>
  <si>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</si>
  <si>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</si>
  <si>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</si>
  <si>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</si>
  <si>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</si>
  <si>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</si>
  <si>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</si>
  <si>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</si>
  <si>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</si>
  <si>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</si>
  <si>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</si>
  <si>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</si>
  <si>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</si>
  <si>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</si>
  <si>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</si>
  <si>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</si>
  <si>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</si>
  <si>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</si>
  <si>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</si>
  <si>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</si>
  <si>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</si>
  <si>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</si>
  <si>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</si>
  <si>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</si>
  <si>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</si>
  <si>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</si>
  <si>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</si>
  <si>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</si>
  <si>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</si>
  <si>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</si>
  <si>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</si>
  <si>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</si>
  <si>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</si>
  <si>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</si>
  <si>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</si>
  <si>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</si>
  <si>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</si>
  <si>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</si>
  <si>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</si>
  <si>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</si>
  <si>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</si>
  <si>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</si>
  <si>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</si>
  <si>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</si>
  <si>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</si>
  <si>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</si>
  <si>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</si>
  <si>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</si>
  <si>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</si>
  <si>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</si>
  <si>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</si>
  <si>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</si>
  <si>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</si>
  <si>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</si>
  <si>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</si>
  <si>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</si>
  <si>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</si>
  <si>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</si>
  <si>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</si>
  <si>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</si>
  <si>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</si>
  <si>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</si>
  <si>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</si>
  <si>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</si>
  <si>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</si>
  <si>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</si>
  <si>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</si>
  <si>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</si>
  <si>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</si>
  <si>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</si>
  <si>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</si>
  <si>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</si>
  <si>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</si>
  <si>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</si>
  <si>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</si>
  <si>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</si>
  <si>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</si>
  <si>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</si>
  <si>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</si>
  <si>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</si>
  <si>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</si>
  <si>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</si>
  <si>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</si>
  <si>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</si>
  <si>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</si>
  <si>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</si>
  <si>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</si>
  <si>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</si>
  <si>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</si>
  <si>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</si>
  <si>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</si>
  <si>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</si>
  <si>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</si>
  <si>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</si>
  <si>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</si>
  <si>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</si>
  <si>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</si>
  <si>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</si>
  <si>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</si>
  <si>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</si>
  <si>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</si>
  <si>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</si>
  <si>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</si>
  <si>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</si>
  <si>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</si>
  <si>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</si>
  <si>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</si>
  <si>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</si>
  <si>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</si>
  <si>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</si>
  <si>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</si>
  <si>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</si>
  <si>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</si>
  <si>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</si>
  <si>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</si>
  <si>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</si>
  <si>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</si>
  <si>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</si>
  <si>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</si>
  <si>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</si>
  <si>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</si>
  <si>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</si>
  <si>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</si>
  <si>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</si>
  <si>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</si>
  <si>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</si>
  <si>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</si>
  <si>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</si>
  <si>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</si>
  <si>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</si>
  <si>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</si>
  <si>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</si>
  <si>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</si>
  <si>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</si>
  <si>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</si>
  <si>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</si>
  <si>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</si>
  <si>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</si>
  <si>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</si>
  <si>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</si>
  <si>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</si>
  <si>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</si>
  <si>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</si>
  <si>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</si>
  <si>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</si>
  <si>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</si>
  <si>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</si>
  <si>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</si>
  <si>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</si>
  <si>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</si>
  <si>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</si>
  <si>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</si>
  <si>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</si>
  <si>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</si>
  <si>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</si>
  <si>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</si>
  <si>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</si>
  <si>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</si>
  <si>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</si>
  <si>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</si>
  <si>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</si>
  <si>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</si>
  <si>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</si>
  <si>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</si>
  <si>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</si>
  <si>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</si>
  <si>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</si>
  <si>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</si>
  <si>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</si>
  <si>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</si>
  <si>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</si>
  <si>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</si>
  <si>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</si>
  <si>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</si>
  <si>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</si>
  <si>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</si>
  <si>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</si>
  <si>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</si>
  <si>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</si>
  <si>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</si>
  <si>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</si>
  <si>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</si>
  <si>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</si>
  <si>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</si>
  <si>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</si>
  <si>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</si>
  <si>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</si>
  <si>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</si>
  <si>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</si>
  <si>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</si>
  <si>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</si>
  <si>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</si>
  <si>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</si>
  <si>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</si>
  <si>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</si>
  <si>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</si>
  <si>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</si>
  <si>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</si>
  <si>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</si>
  <si>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</si>
  <si>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</si>
  <si>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</si>
  <si>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</si>
  <si>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</si>
  <si>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</si>
  <si>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</si>
  <si>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</si>
  <si>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</si>
  <si>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</si>
  <si>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</si>
  <si>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</si>
  <si>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</si>
  <si>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</si>
  <si>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</si>
  <si>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</si>
  <si>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</si>
  <si>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</si>
  <si>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</si>
  <si>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</si>
  <si>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</si>
  <si>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</si>
  <si>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</si>
  <si>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</si>
  <si>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</si>
  <si>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</si>
  <si>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</si>
  <si>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</si>
  <si>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</si>
  <si>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</si>
  <si>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</si>
  <si>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</si>
  <si>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</si>
  <si>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</si>
  <si>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</si>
  <si>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</si>
  <si>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</si>
  <si>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</si>
  <si>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</si>
  <si>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</si>
  <si>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</si>
  <si>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</si>
  <si>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</si>
  <si>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</si>
  <si>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</si>
  <si>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</si>
  <si>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</si>
  <si>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</si>
  <si>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</si>
  <si>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</si>
  <si>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</si>
  <si>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</si>
  <si>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</si>
  <si>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</si>
  <si>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</si>
  <si>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</si>
  <si>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</si>
  <si>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</si>
  <si>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</si>
  <si>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</si>
  <si>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</si>
  <si>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</si>
  <si>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</si>
  <si>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</si>
  <si>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</si>
  <si>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</si>
  <si>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</si>
  <si>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</si>
  <si>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</si>
  <si>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</si>
  <si>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</si>
  <si>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</si>
  <si>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</si>
  <si>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</si>
  <si>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</si>
  <si>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</si>
  <si>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</si>
  <si>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</si>
  <si>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</si>
  <si>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</si>
  <si>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</si>
  <si>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</si>
  <si>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</si>
  <si>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</si>
  <si>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</si>
  <si>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</si>
  <si>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</si>
  <si>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</si>
  <si>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</si>
  <si>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</si>
  <si>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</si>
  <si>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</si>
  <si>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</si>
  <si>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</si>
  <si>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</si>
  <si>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</si>
  <si>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</si>
  <si>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</si>
  <si>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</si>
  <si>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</si>
  <si>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</si>
  <si>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</si>
  <si>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</si>
  <si>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</si>
  <si>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</si>
  <si>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</si>
  <si>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</si>
  <si>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</si>
  <si>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</si>
  <si>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</si>
  <si>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</si>
  <si>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</si>
  <si>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</si>
  <si>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</si>
  <si>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</si>
  <si>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</si>
  <si>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</si>
  <si>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</si>
  <si>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</si>
  <si>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</si>
  <si>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</si>
  <si>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</si>
  <si>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</si>
  <si>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</si>
  <si>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</si>
  <si>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</si>
  <si>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</si>
  <si>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</si>
  <si>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</si>
  <si>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</si>
  <si>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</si>
  <si>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</si>
  <si>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</si>
  <si>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</si>
  <si>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</si>
  <si>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</si>
  <si>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</si>
  <si>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</si>
  <si>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</si>
  <si>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</si>
  <si>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</si>
  <si>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</si>
  <si>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</si>
  <si>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</si>
  <si>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</si>
  <si>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</si>
  <si>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</si>
  <si>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</si>
  <si>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</si>
  <si>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</si>
  <si>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</si>
  <si>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</si>
  <si>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</si>
  <si>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</si>
  <si>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</si>
  <si>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</si>
  <si>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</si>
  <si>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</si>
  <si>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</si>
  <si>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</si>
  <si>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</si>
  <si>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</si>
  <si>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</si>
  <si>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</si>
  <si>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</si>
  <si>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</si>
  <si>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</si>
  <si>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</si>
  <si>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</si>
  <si>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</si>
  <si>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</si>
  <si>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</si>
  <si>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</si>
  <si>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</si>
  <si>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</si>
  <si>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</si>
  <si>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</si>
  <si>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</si>
  <si>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</si>
  <si>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</si>
  <si>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</si>
  <si>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</si>
  <si>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</si>
  <si>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</si>
  <si>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</si>
  <si>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</si>
  <si>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</si>
  <si>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</si>
  <si>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</si>
  <si>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</si>
  <si>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</si>
  <si>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</si>
  <si>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</si>
  <si>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</si>
  <si>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</si>
  <si>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</si>
  <si>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</si>
  <si>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</si>
  <si>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</si>
  <si>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</si>
  <si>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</si>
  <si>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</si>
  <si>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</si>
  <si>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</si>
  <si>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</si>
  <si>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</si>
  <si>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</si>
  <si>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</si>
  <si>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</si>
  <si>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</si>
  <si>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</si>
  <si>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</si>
  <si>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</si>
  <si>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</si>
  <si>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</si>
  <si>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</si>
  <si>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</si>
  <si>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</si>
  <si>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</si>
  <si>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</si>
  <si>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</si>
  <si>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</si>
  <si>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</si>
  <si>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</si>
  <si>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</si>
  <si>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</si>
  <si>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</si>
  <si>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</si>
  <si>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</si>
  <si>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</si>
  <si>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</si>
  <si>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</si>
  <si>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</si>
  <si>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</si>
  <si>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</si>
  <si>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</si>
  <si>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</si>
  <si>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</si>
  <si>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</si>
  <si>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</si>
  <si>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</si>
  <si>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</si>
  <si>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</si>
  <si>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</si>
  <si>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</si>
  <si>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</si>
  <si>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</si>
  <si>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</si>
  <si>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</si>
  <si>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</si>
  <si>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</si>
  <si>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</si>
  <si>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</si>
  <si>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</si>
  <si>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</si>
  <si>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</si>
  <si>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</si>
  <si>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</si>
  <si>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</si>
  <si>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</si>
  <si>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</si>
  <si>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</si>
  <si>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</si>
  <si>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</si>
  <si>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</si>
  <si>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</si>
  <si>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</si>
  <si>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</si>
  <si>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</si>
  <si>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</si>
  <si>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</si>
  <si>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</si>
  <si>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</si>
  <si>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</si>
  <si>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</si>
  <si>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</si>
  <si>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</si>
  <si>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</si>
  <si>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</si>
  <si>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</si>
  <si>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</si>
  <si>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</si>
  <si>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</si>
  <si>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</si>
  <si>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</si>
  <si>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</si>
  <si>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</si>
  <si>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</si>
  <si>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</si>
  <si>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</si>
  <si>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</si>
  <si>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</si>
  <si>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</si>
  <si>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</si>
  <si>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</si>
  <si>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</si>
  <si>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</si>
  <si>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</si>
  <si>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</si>
  <si>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</si>
  <si>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</si>
  <si>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</si>
  <si>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</si>
  <si>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</si>
  <si>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</si>
  <si>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</si>
  <si>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</si>
  <si>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</si>
  <si>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</si>
  <si>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</si>
  <si>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</si>
  <si>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</si>
  <si>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</si>
  <si>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</si>
  <si>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</si>
  <si>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</si>
  <si>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</si>
  <si>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</si>
  <si>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</si>
  <si>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</si>
  <si>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</si>
  <si>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</si>
  <si>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</si>
  <si>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</si>
  <si>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</si>
  <si>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</si>
  <si>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</si>
  <si>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</si>
  <si>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</si>
  <si>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</si>
  <si>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</si>
  <si>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</si>
  <si>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</si>
  <si>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</si>
  <si>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</si>
  <si>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</si>
  <si>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</si>
  <si>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</si>
  <si>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</si>
  <si>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</si>
  <si>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</si>
  <si>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</si>
  <si>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</si>
  <si>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</si>
  <si>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</si>
  <si>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</si>
  <si>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</si>
  <si>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</si>
  <si>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</si>
  <si>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</si>
  <si>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</si>
  <si>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</si>
  <si>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</si>
  <si>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</si>
  <si>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</si>
  <si>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</si>
  <si>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</si>
  <si>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</si>
  <si>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</si>
  <si>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</si>
  <si>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</si>
  <si>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</si>
  <si>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</si>
  <si>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</si>
  <si>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</si>
  <si>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</si>
  <si>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</si>
  <si>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</si>
  <si>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</si>
  <si>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</si>
  <si>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</si>
  <si>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</si>
  <si>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</si>
  <si>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</si>
  <si>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</si>
  <si>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</si>
  <si>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</si>
  <si>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</si>
  <si>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</si>
  <si>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</si>
  <si>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</si>
  <si>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</si>
  <si>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</si>
  <si>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</si>
  <si>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</si>
  <si>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</si>
  <si>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</si>
  <si>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</si>
  <si>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</si>
  <si>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</si>
  <si>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</si>
  <si>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</si>
  <si>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</si>
  <si>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</si>
  <si>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</si>
  <si>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</si>
  <si>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</si>
  <si>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</si>
  <si>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</si>
  <si>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</si>
  <si>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</si>
  <si>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</si>
  <si>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</si>
  <si>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</si>
  <si>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</si>
  <si>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</si>
  <si>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</si>
  <si>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</si>
  <si>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</si>
  <si>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</si>
  <si>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</si>
  <si>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</si>
  <si>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</si>
  <si>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</si>
  <si>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</si>
  <si>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</si>
  <si>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</si>
  <si>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</si>
  <si>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</si>
  <si>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</si>
  <si>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</si>
  <si>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</si>
  <si>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</si>
  <si>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</si>
  <si>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</si>
  <si>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</si>
  <si>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</si>
  <si>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</si>
  <si>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</si>
  <si>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</si>
  <si>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</si>
  <si>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</si>
  <si>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</si>
  <si>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</si>
  <si>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</si>
  <si>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</si>
  <si>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</si>
  <si>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</si>
  <si>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</si>
  <si>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</si>
  <si>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</si>
  <si>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</si>
  <si>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</si>
  <si>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</si>
  <si>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</si>
  <si>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</si>
  <si>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</si>
  <si>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</si>
  <si>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</si>
  <si>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</si>
  <si>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</si>
  <si>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</si>
  <si>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</si>
  <si>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</si>
  <si>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</si>
  <si>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</si>
  <si>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</si>
  <si>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</si>
  <si>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</si>
  <si>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</si>
  <si>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</si>
  <si>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</si>
  <si>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</si>
  <si>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</si>
  <si>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</si>
  <si>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</si>
  <si>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</si>
  <si>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</si>
  <si>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</si>
  <si>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</si>
  <si>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</si>
  <si>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</si>
  <si>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</si>
  <si>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</si>
  <si>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</si>
  <si>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</si>
  <si>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</si>
  <si>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</si>
  <si>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</si>
  <si>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</si>
  <si>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</si>
  <si>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</si>
  <si>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</si>
  <si>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</si>
  <si>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</si>
  <si>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</si>
  <si>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</si>
  <si>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</si>
  <si>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</si>
  <si>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</si>
  <si>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</si>
  <si>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</si>
  <si>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</si>
  <si>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</si>
  <si>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</si>
  <si>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</si>
  <si>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</si>
  <si>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</si>
  <si>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</si>
  <si>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</si>
  <si>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</si>
  <si>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</si>
  <si>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</si>
  <si>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</si>
  <si>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</si>
  <si>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</si>
  <si>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</si>
  <si>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</si>
  <si>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</si>
  <si>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</si>
  <si>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</si>
  <si>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</si>
  <si>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</si>
  <si>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</si>
  <si>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</si>
  <si>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</si>
  <si>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</si>
  <si>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</si>
  <si>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</si>
  <si>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</si>
  <si>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</si>
  <si>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</si>
  <si>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</si>
  <si>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</si>
  <si>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</si>
  <si>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</si>
  <si>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</si>
  <si>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</si>
  <si>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</si>
  <si>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</si>
  <si>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</si>
  <si>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</si>
  <si>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</si>
  <si>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</si>
  <si>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</si>
  <si>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</si>
  <si>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</si>
  <si>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</si>
  <si>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</si>
  <si>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</si>
  <si>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</si>
  <si>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</si>
  <si>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</si>
  <si>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</si>
  <si>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</si>
  <si>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</si>
  <si>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</si>
  <si>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</si>
  <si>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</si>
  <si>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</si>
  <si>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</si>
  <si>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</si>
  <si>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</si>
  <si>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</si>
  <si>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</si>
  <si>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</si>
  <si>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</si>
  <si>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</si>
  <si>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</si>
  <si>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</si>
  <si>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</si>
  <si>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</si>
  <si>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</si>
  <si>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</si>
  <si>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</si>
  <si>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</si>
  <si>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</si>
  <si>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</si>
  <si>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</si>
  <si>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</si>
  <si>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</si>
  <si>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</si>
  <si>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</si>
  <si>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</si>
  <si>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</si>
  <si>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</si>
  <si>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</si>
  <si>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</si>
  <si>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</si>
  <si>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</si>
  <si>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</si>
  <si>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</si>
  <si>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</si>
  <si>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</si>
  <si>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</si>
  <si>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</si>
  <si>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</si>
  <si>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</si>
  <si>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</si>
  <si>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</si>
  <si>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</si>
  <si>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</si>
  <si>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</si>
  <si>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</si>
  <si>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</si>
  <si>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</si>
  <si>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</si>
  <si>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</si>
  <si>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</si>
  <si>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</si>
  <si>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</si>
  <si>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</si>
  <si>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</si>
  <si>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</si>
  <si>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</si>
  <si>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</si>
  <si>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</si>
  <si>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</si>
  <si>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</si>
  <si>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</si>
  <si>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</si>
  <si>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</si>
  <si>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</si>
  <si>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</si>
  <si>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</si>
  <si>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</si>
  <si>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</si>
  <si>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</si>
  <si>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</si>
  <si>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</si>
  <si>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</si>
  <si>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</si>
  <si>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</si>
  <si>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</si>
  <si>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</si>
  <si>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</si>
  <si>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</si>
  <si>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</si>
  <si>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</si>
  <si>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</si>
  <si>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</si>
  <si>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</si>
  <si>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</si>
  <si>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</si>
  <si>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</si>
  <si>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</si>
  <si>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</si>
  <si>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</si>
  <si>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</si>
  <si>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</si>
  <si>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</si>
  <si>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</si>
  <si>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</si>
  <si>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</si>
  <si>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</si>
  <si>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</si>
  <si>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</si>
  <si>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</si>
  <si>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</si>
  <si>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</si>
  <si>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</si>
  <si>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</si>
  <si>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</si>
  <si>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</si>
  <si>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</si>
  <si>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</si>
  <si>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</si>
  <si>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</si>
  <si>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</si>
  <si>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</si>
  <si>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</si>
  <si>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</si>
  <si>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</si>
  <si>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</si>
  <si>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</si>
  <si>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</si>
  <si>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</si>
  <si>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</si>
  <si>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</si>
  <si>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</si>
  <si>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</si>
  <si>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</si>
  <si>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</si>
  <si>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</si>
  <si>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</si>
  <si>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</si>
  <si>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</si>
  <si>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</si>
  <si>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</si>
  <si>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</si>
  <si>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</si>
  <si>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</si>
  <si>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</si>
  <si>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</si>
  <si>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</si>
  <si>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</si>
  <si>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</si>
  <si>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</si>
  <si>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</si>
  <si>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</si>
  <si>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</si>
  <si>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</si>
  <si>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</si>
  <si>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</si>
  <si>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</si>
  <si>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</si>
  <si>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</si>
  <si>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</si>
  <si>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</si>
  <si>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</si>
  <si>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</si>
  <si>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</si>
  <si>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</si>
  <si>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</si>
  <si>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</si>
  <si>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</si>
  <si>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</si>
  <si>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</si>
  <si>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</si>
  <si>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</si>
  <si>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</si>
  <si>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</si>
  <si>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</si>
  <si>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</si>
  <si>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</si>
  <si>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</si>
  <si>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</si>
  <si>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</si>
  <si>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</si>
  <si>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</si>
  <si>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</si>
  <si>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</si>
  <si>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</si>
  <si>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</si>
  <si>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</si>
  <si>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</si>
  <si>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</si>
  <si>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</si>
  <si>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</si>
  <si>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</si>
  <si>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</si>
  <si>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</si>
  <si>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</si>
  <si>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</si>
  <si>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</si>
  <si>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</si>
  <si>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</si>
  <si>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</si>
  <si>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</si>
  <si>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</si>
  <si>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</si>
  <si>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</si>
  <si>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</si>
  <si>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</si>
  <si>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</si>
  <si>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</si>
  <si>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</si>
  <si>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</si>
  <si>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</si>
  <si>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</si>
  <si>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</si>
  <si>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</si>
  <si>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</si>
  <si>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</si>
  <si>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</si>
  <si>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</si>
  <si>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</si>
  <si>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</si>
  <si>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</si>
  <si>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</si>
  <si>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</si>
  <si>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</si>
  <si>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</si>
  <si>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</si>
  <si>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</si>
  <si>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</si>
  <si>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</si>
  <si>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</si>
  <si>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</si>
  <si>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</si>
  <si>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</si>
  <si>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</si>
  <si>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</si>
  <si>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</si>
  <si>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</si>
  <si>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</si>
  <si>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</si>
  <si>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</si>
  <si>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</si>
  <si>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</si>
  <si>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</si>
  <si>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</si>
  <si>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</si>
  <si>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</si>
  <si>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</si>
  <si>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</si>
  <si>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</si>
  <si>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</si>
  <si>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</si>
  <si>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</si>
  <si>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</si>
  <si>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</si>
  <si>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</si>
  <si>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</si>
  <si>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</si>
  <si>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</si>
  <si>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</si>
  <si>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</si>
  <si>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</si>
  <si>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</si>
  <si>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</si>
  <si>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</si>
  <si>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</si>
  <si>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</si>
  <si>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</si>
  <si>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</si>
  <si>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</si>
  <si>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</si>
  <si>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</si>
  <si>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</si>
  <si>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</si>
  <si>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</si>
  <si>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</si>
  <si>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</si>
  <si>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</si>
  <si>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</si>
  <si>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</si>
  <si>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</si>
  <si>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</si>
  <si>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</si>
  <si>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</si>
  <si>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</si>
  <si>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</si>
  <si>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</si>
  <si>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</si>
  <si>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</si>
  <si>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</si>
  <si>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</si>
  <si>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</si>
  <si>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</si>
  <si>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</si>
  <si>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</si>
  <si>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</si>
  <si>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</si>
  <si>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</si>
  <si>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</si>
  <si>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</si>
  <si>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</si>
  <si>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</si>
  <si>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</si>
  <si>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</si>
  <si>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</si>
  <si>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</si>
  <si>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</si>
  <si>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</si>
  <si>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</si>
  <si>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</si>
  <si>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</si>
  <si>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</si>
  <si>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</si>
  <si>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</si>
  <si>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</si>
  <si>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</si>
  <si>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</si>
  <si>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</si>
  <si>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</si>
  <si>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</si>
  <si>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</si>
  <si>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</si>
  <si>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</si>
  <si>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</si>
  <si>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</si>
  <si>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</si>
  <si>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</si>
  <si>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</si>
  <si>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</si>
  <si>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</si>
  <si>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</si>
  <si>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</si>
  <si>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</si>
  <si>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</si>
  <si>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</si>
  <si>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</si>
  <si>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</si>
  <si>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</si>
  <si>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</si>
  <si>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</si>
  <si>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</si>
  <si>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</si>
  <si>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</si>
  <si>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</si>
  <si>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</si>
  <si>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</si>
  <si>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</si>
  <si>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</si>
  <si>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</si>
  <si>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</si>
  <si>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</si>
  <si>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</si>
  <si>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</si>
  <si>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</si>
  <si>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</si>
  <si>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</si>
  <si>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</si>
  <si>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</si>
  <si>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</si>
  <si>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</si>
  <si>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</si>
  <si>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</si>
  <si>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</si>
  <si>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</si>
  <si>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</si>
  <si>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</si>
  <si>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</si>
  <si>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</si>
  <si>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</si>
  <si>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</si>
  <si>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</si>
  <si>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</si>
  <si>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</si>
  <si>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</si>
  <si>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</si>
  <si>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</si>
  <si>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</si>
  <si>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</si>
  <si>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</si>
  <si>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</si>
  <si>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</si>
  <si>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</si>
  <si>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</si>
  <si>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</si>
  <si>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</si>
  <si>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</si>
  <si>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</si>
  <si>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</si>
  <si>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</si>
  <si>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</si>
  <si>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</si>
  <si>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</si>
  <si>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</si>
  <si>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</si>
  <si>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</si>
  <si>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</si>
  <si>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</si>
  <si>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</si>
  <si>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</si>
  <si>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</si>
  <si>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</si>
  <si>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</si>
  <si>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</si>
  <si>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</si>
  <si>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</si>
  <si>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</si>
  <si>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</si>
  <si>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</si>
  <si>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</si>
  <si>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</si>
  <si>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</si>
  <si>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</si>
  <si>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</si>
  <si>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</si>
  <si>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</si>
  <si>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</si>
  <si>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</si>
  <si>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</si>
  <si>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</si>
  <si>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</si>
  <si>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</si>
  <si>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</si>
  <si>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</si>
  <si>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</si>
  <si>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</si>
  <si>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</si>
  <si>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</si>
  <si>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</si>
  <si>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</si>
  <si>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</si>
  <si>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</si>
  <si>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</si>
  <si>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</si>
  <si>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</si>
  <si>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</si>
  <si>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</si>
  <si>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</si>
  <si>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</si>
  <si>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</si>
  <si>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</si>
  <si>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</si>
  <si>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</si>
  <si>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</si>
  <si>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</si>
  <si>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</si>
  <si>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</si>
  <si>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</si>
  <si>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</si>
  <si>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</si>
  <si>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</si>
  <si>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</si>
  <si>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</si>
  <si>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</si>
  <si>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</si>
  <si>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</si>
  <si>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</si>
  <si>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</si>
  <si>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</si>
  <si>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</si>
  <si>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</si>
  <si>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</si>
  <si>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</si>
  <si>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</si>
  <si>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</si>
  <si>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</si>
  <si>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</si>
  <si>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</si>
  <si>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</si>
  <si>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</si>
  <si>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</si>
  <si>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</si>
  <si>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</si>
  <si>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</si>
  <si>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</si>
  <si>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</si>
  <si>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</si>
  <si>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</si>
  <si>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</si>
  <si>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</si>
  <si>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</si>
  <si>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</si>
  <si>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</si>
  <si>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</si>
  <si>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</si>
  <si>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</si>
  <si>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</si>
  <si>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</si>
  <si>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</si>
  <si>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</si>
  <si>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</si>
  <si>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</si>
  <si>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</si>
  <si>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</si>
  <si>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</si>
  <si>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</si>
  <si>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</si>
  <si>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</si>
  <si>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</si>
  <si>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</si>
  <si>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</si>
  <si>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</si>
  <si>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</si>
  <si>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</si>
  <si>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</si>
  <si>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</si>
  <si>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</si>
  <si>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</si>
  <si>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</si>
  <si>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</si>
  <si>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</si>
  <si>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</si>
  <si>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</si>
  <si>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</si>
  <si>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</si>
  <si>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</si>
  <si>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</si>
  <si>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</si>
  <si>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</si>
  <si>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</si>
  <si>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</si>
  <si>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</si>
  <si>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</si>
  <si>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</si>
  <si>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</si>
  <si>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</si>
  <si>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</si>
  <si>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</si>
  <si>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</si>
  <si>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</si>
  <si>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</si>
  <si>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</si>
  <si>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</si>
  <si>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</si>
  <si>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</si>
  <si>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</si>
  <si>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</si>
  <si>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</si>
  <si>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</si>
  <si>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</si>
  <si>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</si>
  <si>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</si>
  <si>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</si>
  <si>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</si>
  <si>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</si>
  <si>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</si>
  <si>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</si>
  <si>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</si>
  <si>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</si>
  <si>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</si>
  <si>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</si>
  <si>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</si>
  <si>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</si>
  <si>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</si>
  <si>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</si>
  <si>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</si>
  <si>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</si>
  <si>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</si>
  <si>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</si>
  <si>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</si>
  <si>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</si>
  <si>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</si>
  <si>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</si>
  <si>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</si>
  <si>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</si>
  <si>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</si>
  <si>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</si>
  <si>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</si>
  <si>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</si>
  <si>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</si>
  <si>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</si>
  <si>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</si>
  <si>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</si>
  <si>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</si>
  <si>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</si>
  <si>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</si>
  <si>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</si>
  <si>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</si>
  <si>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</si>
  <si>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</si>
  <si>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</si>
  <si>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</si>
  <si>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</si>
  <si>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</si>
  <si>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</si>
  <si>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</si>
  <si>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</si>
  <si>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</si>
  <si>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</si>
  <si>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</si>
  <si>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</si>
  <si>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</si>
  <si>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</si>
  <si>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</si>
  <si>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</si>
  <si>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</si>
  <si>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</si>
  <si>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</si>
  <si>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</si>
  <si>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</si>
  <si>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</si>
  <si>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</si>
  <si>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</si>
  <si>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</si>
  <si>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</si>
  <si>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</si>
  <si>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</si>
  <si>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</si>
  <si>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</si>
  <si>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</si>
  <si>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</si>
  <si>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</si>
  <si>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</si>
  <si>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</si>
  <si>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</si>
  <si>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</si>
  <si>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</si>
  <si>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</si>
  <si>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</si>
  <si>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</si>
  <si>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</si>
  <si>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</si>
  <si>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</si>
  <si>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</si>
  <si>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</si>
  <si>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</si>
  <si>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</si>
  <si>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</si>
  <si>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</si>
  <si>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</si>
  <si>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</si>
  <si>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</si>
  <si>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</si>
  <si>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</si>
  <si>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</si>
  <si>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</si>
  <si>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</si>
  <si>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</si>
  <si>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</si>
  <si>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</si>
  <si>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</si>
  <si>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</si>
  <si>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</si>
  <si>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</si>
  <si>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</si>
  <si>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</si>
  <si>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</si>
  <si>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</si>
  <si>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</si>
  <si>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</si>
  <si>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</si>
  <si>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</si>
  <si>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</si>
  <si>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</si>
  <si>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</si>
  <si>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</si>
  <si>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</si>
  <si>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</si>
  <si>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</si>
  <si>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</si>
  <si>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</si>
  <si>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</si>
  <si>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</si>
  <si>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</si>
  <si>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</si>
  <si>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</si>
  <si>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</si>
  <si>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</si>
  <si>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</si>
  <si>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</si>
  <si>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</si>
  <si>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</si>
  <si>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</si>
  <si>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</si>
  <si>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</si>
  <si>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</si>
  <si>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</si>
  <si>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</si>
  <si>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</si>
  <si>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</si>
  <si>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</si>
  <si>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</si>
  <si>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</si>
  <si>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</si>
  <si>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</si>
  <si>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</si>
  <si>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</si>
  <si>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</si>
  <si>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</si>
  <si>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</si>
  <si>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</si>
  <si>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</si>
  <si>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</si>
  <si>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</si>
  <si>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</si>
  <si>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</si>
  <si>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</si>
  <si>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</si>
  <si>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</si>
  <si>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</si>
  <si>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</si>
  <si>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</si>
  <si>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</si>
  <si>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</si>
  <si>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</si>
  <si>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</si>
  <si>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</si>
  <si>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</si>
  <si>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</si>
  <si>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</si>
  <si>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</si>
  <si>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</si>
  <si>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</si>
  <si>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</si>
  <si>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</si>
  <si>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</si>
  <si>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</si>
  <si>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</si>
  <si>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</si>
  <si>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</si>
  <si>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</si>
  <si>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</si>
  <si>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</si>
  <si>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</si>
  <si>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</si>
  <si>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</si>
  <si>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</si>
  <si>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</si>
  <si>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</si>
  <si>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</si>
  <si>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</si>
  <si>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</si>
  <si>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</si>
  <si>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</si>
  <si>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</si>
  <si>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</si>
  <si>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</si>
  <si>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</si>
  <si>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</si>
  <si>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</si>
  <si>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</si>
  <si>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</si>
  <si>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</si>
  <si>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</si>
  <si>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</si>
  <si>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</si>
  <si>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</si>
  <si>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</si>
  <si>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</si>
  <si>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</si>
  <si>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</si>
  <si>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</si>
  <si>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</si>
  <si>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</si>
  <si>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</si>
  <si>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</si>
  <si>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</si>
  <si>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</si>
  <si>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</si>
  <si>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</si>
  <si>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</si>
  <si>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</si>
  <si>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</si>
  <si>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</si>
  <si>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</si>
  <si>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</si>
  <si>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</si>
  <si>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</si>
  <si>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</si>
  <si>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</si>
  <si>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</si>
  <si>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</si>
  <si>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</si>
  <si>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</si>
  <si>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</si>
  <si>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</si>
  <si>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</si>
  <si>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</si>
  <si>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</si>
  <si>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</si>
  <si>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</si>
  <si>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</si>
  <si>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</si>
  <si>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</si>
  <si>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</si>
  <si>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</si>
  <si>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</si>
  <si>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</si>
  <si>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</si>
  <si>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</si>
  <si>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</si>
  <si>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</si>
  <si>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</si>
  <si>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</si>
  <si>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</si>
  <si>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</si>
  <si>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</si>
  <si>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</si>
  <si>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</si>
  <si>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</si>
  <si>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</si>
  <si>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</si>
  <si>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</si>
  <si>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</si>
  <si>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</si>
  <si>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</si>
  <si>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</si>
  <si>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</si>
  <si>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</si>
  <si>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</si>
  <si>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</si>
  <si>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</si>
  <si>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</si>
  <si>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</si>
  <si>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</si>
  <si>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</si>
  <si>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</si>
  <si>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</si>
  <si>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</si>
  <si>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</si>
  <si>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</si>
  <si>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</si>
  <si>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</si>
  <si>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</si>
  <si>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</si>
  <si>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</si>
  <si>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</si>
  <si>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</si>
  <si>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</si>
  <si>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</si>
  <si>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</si>
  <si>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</si>
  <si>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</si>
  <si>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</si>
  <si>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</si>
  <si>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</si>
  <si>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</si>
  <si>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</si>
  <si>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</si>
  <si>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</si>
  <si>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</si>
  <si>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</si>
  <si>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</si>
  <si>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</si>
  <si>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</si>
  <si>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</si>
  <si>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</si>
  <si>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</si>
  <si>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</si>
  <si>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</si>
  <si>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</si>
  <si>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</si>
  <si>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</si>
  <si>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</si>
  <si>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</si>
  <si>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</si>
  <si>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</si>
  <si>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</si>
  <si>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</si>
  <si>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</si>
  <si>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</si>
  <si>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</si>
  <si>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</si>
  <si>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</si>
  <si>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</si>
  <si>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</si>
  <si>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</si>
  <si>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</si>
  <si>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</si>
  <si>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</si>
  <si>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</si>
  <si>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</si>
  <si>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</si>
  <si>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</si>
  <si>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</si>
  <si>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</si>
  <si>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</si>
  <si>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</si>
  <si>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</si>
  <si>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</si>
  <si>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</si>
  <si>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</si>
  <si>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</si>
  <si>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</si>
  <si>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</si>
  <si>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</si>
  <si>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</si>
  <si>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</si>
  <si>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</si>
  <si>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</si>
  <si>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</si>
  <si>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</si>
  <si>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</si>
  <si>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</si>
  <si>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</si>
  <si>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</si>
  <si>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</si>
  <si>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</si>
  <si>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</si>
  <si>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</si>
  <si>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</si>
  <si>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</si>
  <si>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</si>
  <si>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</si>
  <si>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</si>
  <si>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</si>
  <si>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</si>
  <si>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</si>
  <si>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</si>
  <si>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</si>
  <si>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</si>
  <si>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</si>
  <si>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</si>
  <si>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</si>
  <si>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</si>
  <si>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</si>
  <si>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</si>
  <si>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</si>
  <si>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</si>
  <si>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</si>
  <si>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</si>
  <si>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</si>
  <si>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</si>
  <si>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</si>
  <si>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</si>
  <si>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</si>
  <si>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</si>
  <si>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</si>
  <si>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</si>
  <si>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</si>
  <si>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</si>
  <si>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</si>
  <si>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</si>
  <si>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</si>
  <si>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</si>
  <si>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</si>
  <si>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</si>
  <si>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</si>
  <si>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</si>
  <si>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</si>
  <si>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</si>
  <si>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</si>
  <si>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</si>
  <si>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</si>
  <si>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</si>
  <si>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</si>
  <si>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</si>
  <si>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</si>
  <si>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</si>
  <si>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</si>
  <si>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</si>
  <si>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</si>
  <si>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</si>
  <si>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</si>
  <si>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</si>
  <si>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</si>
  <si>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</si>
  <si>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</si>
  <si>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</si>
  <si>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</si>
  <si>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</si>
  <si>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</si>
  <si>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</si>
  <si>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</si>
  <si>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</si>
  <si>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</si>
  <si>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</si>
  <si>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</si>
  <si>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</si>
  <si>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</si>
  <si>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</si>
  <si>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</si>
  <si>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</si>
  <si>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</si>
  <si>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</si>
  <si>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</si>
  <si>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</si>
  <si>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</si>
  <si>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</si>
  <si>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</si>
  <si>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</si>
  <si>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</si>
  <si>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</si>
  <si>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</si>
  <si>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</si>
  <si>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</si>
  <si>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</si>
  <si>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</si>
  <si>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</si>
  <si>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</si>
  <si>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</si>
  <si>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</si>
  <si>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</si>
  <si>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</si>
  <si>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</si>
  <si>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</si>
  <si>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</si>
  <si>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</si>
  <si>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</si>
  <si>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</si>
  <si>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</si>
  <si>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</si>
  <si>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</si>
  <si>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</si>
  <si>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</si>
  <si>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</si>
  <si>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</si>
  <si>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</si>
  <si>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</si>
  <si>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</si>
  <si>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</si>
  <si>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</si>
  <si>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</si>
  <si>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</si>
  <si>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</si>
  <si>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</si>
  <si>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</si>
  <si>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</si>
  <si>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</si>
  <si>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</si>
  <si>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</si>
  <si>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</si>
  <si>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</si>
  <si>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</si>
  <si>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</si>
  <si>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</si>
  <si>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</si>
  <si>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</si>
  <si>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</si>
  <si>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</si>
  <si>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</si>
  <si>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</si>
  <si>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</si>
  <si>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</si>
  <si>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</si>
  <si>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</si>
  <si>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</si>
  <si>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</si>
  <si>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</si>
  <si>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</si>
  <si>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</si>
  <si>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</si>
  <si>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</si>
  <si>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</si>
  <si>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</si>
  <si>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</si>
  <si>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</si>
  <si>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</si>
  <si>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</si>
  <si>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</si>
  <si>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</si>
  <si>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</si>
  <si>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</si>
  <si>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</si>
  <si>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</si>
  <si>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</si>
  <si>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</si>
  <si>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</si>
  <si>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</si>
  <si>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</si>
  <si>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</si>
  <si>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</si>
  <si>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</si>
  <si>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</si>
  <si>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</si>
  <si>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</si>
  <si>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</si>
  <si>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</si>
  <si>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</si>
  <si>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</si>
  <si>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</si>
  <si>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</si>
  <si>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</si>
  <si>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</si>
  <si>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</si>
  <si>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</si>
  <si>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</si>
  <si>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</si>
  <si>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</si>
  <si>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</si>
  <si>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</si>
  <si>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</si>
  <si>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</si>
  <si>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</si>
  <si>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</si>
  <si>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</si>
  <si>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</si>
  <si>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</si>
  <si>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</si>
  <si>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</si>
  <si>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</si>
  <si>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</si>
  <si>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</si>
  <si>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</si>
  <si>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</si>
  <si>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</si>
  <si>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</si>
  <si>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</si>
  <si>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</si>
  <si>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</si>
  <si>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</si>
  <si>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</si>
  <si>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</si>
  <si>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</si>
  <si>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</si>
  <si>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</si>
  <si>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</si>
  <si>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</si>
  <si>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</si>
  <si>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</si>
  <si>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</si>
  <si>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</si>
  <si>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</si>
  <si>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</si>
  <si>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</si>
  <si>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</si>
  <si>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</si>
  <si>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</si>
  <si>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</si>
  <si>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</si>
  <si>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</si>
  <si>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</si>
  <si>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</si>
  <si>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</si>
  <si>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</si>
  <si>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</si>
  <si>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</si>
  <si>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</si>
  <si>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</si>
  <si>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</si>
  <si>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</si>
  <si>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</si>
  <si>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</si>
  <si>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</si>
  <si>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</si>
  <si>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</si>
  <si>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</si>
  <si>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</si>
  <si>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</si>
  <si>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</si>
  <si>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</si>
  <si>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</si>
  <si>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</si>
  <si>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</si>
  <si>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</si>
  <si>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</si>
  <si>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</si>
  <si>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</si>
  <si>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</si>
  <si>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</si>
  <si>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</si>
  <si>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</si>
  <si>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</si>
  <si>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</si>
  <si>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</si>
  <si>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</si>
  <si>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</si>
  <si>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</si>
  <si>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</si>
  <si>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</si>
  <si>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</si>
  <si>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</si>
  <si>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</si>
  <si>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</si>
  <si>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</si>
  <si>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</si>
  <si>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</si>
  <si>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</si>
  <si>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</si>
  <si>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</si>
  <si>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</si>
  <si>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</si>
  <si>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</si>
  <si>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</si>
  <si>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</si>
  <si>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</si>
  <si>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</si>
  <si>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</si>
  <si>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</si>
  <si>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</si>
  <si>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</si>
  <si>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</si>
  <si>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</si>
  <si>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</si>
  <si>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</si>
  <si>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</si>
  <si>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</si>
  <si>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</si>
  <si>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</si>
  <si>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</si>
  <si>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</si>
  <si>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</si>
  <si>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</si>
  <si>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</si>
  <si>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</si>
  <si>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</si>
  <si>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</si>
  <si>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</si>
  <si>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</si>
  <si>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</si>
  <si>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</si>
  <si>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</si>
  <si>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</si>
  <si>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</si>
  <si>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</si>
  <si>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</si>
  <si>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</si>
  <si>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</si>
  <si>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</si>
  <si>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</si>
  <si>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</si>
  <si>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</si>
  <si>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</si>
  <si>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</si>
  <si>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</si>
  <si>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</si>
  <si>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</si>
  <si>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</si>
  <si>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</si>
  <si>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</si>
  <si>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</si>
  <si>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</si>
  <si>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</si>
  <si>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</si>
  <si>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</si>
  <si>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</si>
  <si>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</si>
  <si>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</si>
  <si>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</si>
  <si>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</si>
  <si>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</si>
  <si>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</si>
  <si>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</si>
  <si>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</si>
  <si>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</si>
  <si>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</si>
  <si>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</si>
  <si>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</si>
  <si>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</si>
  <si>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</si>
  <si>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</si>
  <si>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</si>
  <si>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</si>
  <si>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</si>
  <si>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</si>
  <si>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</si>
  <si>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</si>
  <si>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</si>
  <si>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</si>
  <si>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</si>
  <si>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</si>
  <si>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</si>
  <si>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</si>
  <si>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</si>
  <si>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</si>
  <si>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</si>
  <si>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</si>
  <si>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</si>
  <si>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</si>
  <si>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</si>
  <si>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</si>
  <si>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</si>
  <si>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</si>
  <si>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</si>
  <si>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</si>
  <si>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</si>
  <si>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</si>
  <si>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</si>
  <si>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</si>
  <si>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</si>
  <si>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</si>
  <si>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</si>
  <si>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</si>
  <si>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</si>
  <si>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</si>
  <si>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</si>
  <si>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</si>
  <si>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</si>
  <si>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</si>
  <si>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</si>
  <si>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</si>
  <si>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</si>
  <si>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</si>
  <si>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</si>
  <si>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</si>
  <si>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</si>
  <si>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</si>
  <si>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</si>
  <si>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</si>
  <si>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</si>
  <si>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</si>
  <si>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</si>
  <si>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</si>
  <si>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</si>
  <si>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</si>
  <si>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</si>
  <si>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</si>
  <si>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</si>
  <si>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</si>
  <si>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</si>
  <si>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</si>
  <si>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</si>
  <si>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</si>
  <si>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</si>
  <si>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</si>
  <si>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</si>
  <si>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</si>
  <si>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</si>
  <si>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</si>
  <si>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</si>
  <si>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</si>
  <si>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</si>
  <si>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</si>
  <si>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</si>
  <si>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</si>
  <si>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</si>
  <si>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</si>
  <si>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</si>
  <si>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</si>
  <si>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</si>
  <si>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</si>
  <si>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</si>
  <si>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</si>
  <si>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</si>
  <si>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</si>
  <si>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</si>
  <si>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</si>
  <si>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</si>
  <si>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</si>
  <si>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</si>
  <si>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</si>
  <si>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</si>
  <si>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</si>
  <si>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</si>
  <si>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</si>
  <si>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</si>
  <si>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</si>
  <si>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</si>
  <si>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</si>
  <si>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</si>
  <si>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</si>
  <si>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</si>
  <si>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</si>
  <si>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</si>
  <si>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</si>
  <si>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</si>
  <si>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</si>
  <si>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</si>
  <si>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</si>
  <si>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</si>
  <si>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</si>
  <si>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</si>
  <si>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</si>
  <si>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</si>
  <si>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</si>
  <si>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</si>
  <si>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</si>
  <si>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</si>
  <si>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</si>
  <si>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</si>
  <si>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</si>
  <si>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</si>
  <si>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</si>
  <si>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</si>
  <si>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</si>
  <si>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</si>
  <si>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</si>
  <si>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</si>
  <si>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</si>
  <si>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</si>
  <si>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</si>
  <si>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</si>
  <si>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</si>
  <si>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</si>
  <si>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</si>
  <si>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</si>
  <si>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</si>
  <si>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</si>
  <si>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</si>
  <si>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</si>
  <si>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</si>
  <si>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</si>
  <si>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</si>
  <si>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</si>
  <si>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</si>
  <si>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</si>
  <si>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</si>
  <si>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</si>
  <si>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</si>
  <si>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</si>
  <si>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</si>
  <si>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</si>
  <si>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</si>
  <si>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</si>
  <si>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</si>
  <si>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</si>
  <si>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</si>
  <si>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</si>
  <si>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</si>
  <si>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</si>
  <si>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</si>
  <si>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</si>
  <si>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</si>
  <si>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</si>
  <si>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</si>
  <si>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</si>
  <si>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</si>
  <si>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</si>
  <si>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</si>
  <si>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</si>
  <si>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</si>
  <si>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</si>
  <si>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</si>
  <si>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</si>
  <si>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</si>
  <si>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</si>
  <si>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</si>
  <si>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</si>
  <si>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</si>
  <si>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</si>
  <si>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</si>
  <si>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</si>
  <si>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</si>
  <si>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</si>
  <si>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</si>
  <si>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</si>
  <si>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</si>
  <si>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</si>
  <si>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</si>
  <si>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</si>
  <si>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</si>
  <si>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</si>
  <si>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</si>
  <si>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</si>
  <si>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</si>
  <si>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</si>
  <si>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</si>
  <si>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</si>
  <si>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</si>
  <si>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</si>
  <si>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</si>
  <si>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</si>
  <si>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</si>
  <si>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</si>
  <si>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</si>
  <si>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</si>
  <si>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</si>
  <si>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</si>
  <si>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</si>
  <si>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</si>
  <si>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</si>
  <si>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</si>
  <si>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</si>
  <si>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</si>
  <si>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</si>
  <si>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</si>
  <si>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</si>
  <si>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</si>
  <si>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</si>
  <si>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</si>
  <si>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</si>
  <si>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</si>
  <si>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</si>
  <si>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</si>
  <si>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</si>
  <si>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</si>
  <si>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</si>
  <si>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</si>
  <si>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</si>
  <si>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</si>
  <si>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</si>
  <si>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</si>
  <si>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</si>
  <si>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</si>
  <si>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</si>
  <si>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</si>
  <si>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</si>
  <si>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</si>
  <si>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</si>
  <si>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</si>
  <si>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</si>
  <si>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</si>
  <si>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</si>
  <si>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</si>
  <si>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</si>
  <si>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</si>
  <si>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</si>
  <si>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</si>
  <si>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</si>
  <si>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</si>
  <si>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</si>
  <si>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</si>
  <si>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</si>
  <si>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</si>
  <si>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</si>
  <si>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</si>
  <si>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</si>
  <si>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</si>
  <si>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</si>
  <si>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</si>
  <si>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</si>
  <si>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</si>
  <si>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</si>
  <si>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</si>
  <si>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</si>
  <si>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</si>
  <si>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</si>
  <si>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</si>
  <si>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</si>
  <si>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</si>
  <si>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</si>
  <si>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</si>
  <si>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</si>
  <si>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</si>
  <si>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</si>
  <si>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</si>
  <si>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</si>
  <si>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</si>
  <si>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</si>
  <si>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</si>
  <si>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</si>
  <si>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</si>
  <si>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</si>
  <si>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</si>
  <si>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</si>
  <si>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</si>
  <si>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</si>
  <si>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</si>
  <si>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</si>
  <si>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</si>
  <si>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</si>
  <si>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</si>
  <si>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</si>
  <si>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</si>
  <si>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</si>
  <si>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</si>
  <si>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</si>
  <si>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</si>
  <si>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</si>
  <si>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</si>
  <si>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</si>
  <si>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</si>
  <si>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</si>
  <si>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</si>
  <si>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</si>
  <si>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</si>
  <si>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</si>
  <si>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</si>
  <si>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</si>
  <si>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</si>
  <si>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</si>
  <si>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</si>
  <si>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</si>
  <si>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</si>
  <si>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</si>
  <si>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</si>
  <si>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</si>
  <si>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</si>
  <si>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</si>
  <si>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</si>
  <si>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</si>
  <si>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</si>
  <si>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</si>
  <si>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</si>
  <si>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</si>
  <si>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</si>
  <si>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</si>
  <si>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</si>
  <si>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</si>
  <si>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</si>
  <si>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</si>
  <si>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</si>
  <si>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</si>
  <si>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</si>
  <si>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</si>
  <si>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</si>
  <si>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</si>
  <si>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</si>
  <si>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</si>
  <si>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</si>
  <si>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</si>
  <si>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</si>
  <si>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</si>
  <si>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</si>
  <si>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</si>
  <si>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</si>
  <si>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</si>
  <si>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</si>
  <si>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</si>
  <si>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</si>
  <si>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</si>
  <si>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</si>
  <si>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</si>
  <si>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</si>
  <si>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</si>
  <si>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</si>
  <si>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</si>
  <si>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</si>
  <si>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</si>
  <si>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</si>
  <si>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</si>
  <si>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</si>
  <si>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</si>
  <si>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</si>
  <si>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</si>
  <si>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</si>
  <si>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</si>
  <si>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</si>
  <si>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</si>
  <si>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</si>
  <si>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</si>
  <si>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</si>
  <si>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</si>
  <si>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</si>
  <si>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</si>
  <si>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</si>
  <si>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</si>
  <si>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</si>
  <si>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</si>
  <si>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</si>
  <si>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</si>
  <si>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</si>
  <si>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</si>
  <si>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</si>
  <si>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</si>
  <si>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</si>
  <si>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</si>
  <si>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</si>
  <si>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</si>
  <si>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</si>
  <si>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</si>
  <si>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</si>
  <si>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</si>
  <si>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</si>
  <si>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</si>
  <si>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</si>
  <si>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</si>
  <si>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</si>
  <si>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</si>
  <si>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</si>
  <si>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</si>
  <si>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</si>
  <si>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</si>
  <si>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</si>
  <si>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</si>
  <si>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</si>
  <si>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</si>
  <si>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</si>
  <si>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</si>
  <si>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</si>
  <si>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</si>
  <si>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</si>
  <si>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</si>
  <si>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</si>
  <si>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</si>
  <si>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</si>
  <si>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</si>
  <si>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</si>
  <si>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</si>
  <si>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</si>
  <si>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</si>
  <si>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</si>
  <si>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</si>
  <si>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</si>
  <si>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</si>
  <si>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</si>
  <si>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</si>
  <si>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</si>
  <si>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</si>
  <si>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</si>
  <si>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</si>
  <si>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</si>
  <si>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</si>
  <si>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</si>
  <si>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</si>
  <si>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</si>
  <si>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</si>
  <si>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</si>
  <si>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</si>
  <si>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</si>
  <si>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</si>
  <si>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</si>
  <si>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</si>
  <si>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</si>
  <si>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</si>
  <si>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</si>
  <si>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</si>
  <si>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</si>
  <si>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</si>
  <si>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</si>
  <si>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</si>
  <si>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</si>
  <si>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</si>
  <si>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</si>
  <si>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</si>
  <si>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</si>
  <si>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</si>
  <si>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</si>
  <si>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</si>
  <si>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</si>
  <si>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</si>
  <si>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</si>
  <si>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</si>
  <si>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</si>
  <si>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</si>
  <si>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</si>
  <si>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</si>
  <si>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</si>
  <si>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</si>
  <si>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</si>
  <si>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</si>
  <si>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</si>
  <si>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</si>
  <si>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</si>
  <si>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</si>
  <si>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</si>
  <si>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</si>
  <si>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</si>
  <si>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</si>
  <si>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</si>
  <si>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</si>
  <si>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</si>
  <si>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</si>
  <si>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</si>
  <si>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</si>
  <si>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</si>
  <si>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</si>
  <si>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</si>
  <si>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</si>
  <si>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</si>
  <si>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</si>
  <si>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</si>
  <si>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</si>
  <si>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</si>
  <si>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</si>
  <si>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</si>
  <si>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</si>
  <si>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</si>
  <si>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</si>
  <si>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</si>
  <si>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</si>
  <si>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</si>
  <si>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</si>
  <si>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</si>
  <si>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</si>
  <si>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</si>
  <si>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</si>
  <si>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</si>
  <si>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</si>
  <si>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</si>
  <si>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</si>
  <si>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</si>
  <si>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</si>
  <si>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</si>
  <si>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</si>
  <si>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</si>
  <si>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</si>
  <si>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</si>
  <si>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</si>
  <si>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</si>
  <si>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</si>
  <si>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</si>
  <si>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</si>
  <si>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</si>
  <si>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</si>
  <si>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</si>
  <si>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</si>
  <si>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</si>
  <si>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</si>
  <si>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</si>
  <si>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</si>
  <si>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</si>
  <si>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</si>
  <si>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</si>
  <si>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</si>
  <si>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</si>
  <si>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</si>
  <si>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</si>
  <si>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</si>
  <si>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</si>
  <si>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</si>
  <si>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</si>
  <si>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</si>
  <si>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</si>
  <si>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</si>
  <si>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</si>
  <si>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</si>
  <si>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</si>
  <si>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</si>
  <si>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</si>
  <si>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</si>
  <si>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</si>
  <si>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</si>
  <si>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</si>
  <si>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</si>
  <si>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</si>
  <si>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</si>
  <si>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</si>
  <si>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</si>
  <si>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</si>
  <si>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</si>
  <si>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</si>
  <si>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</si>
  <si>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</si>
  <si>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</si>
  <si>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</si>
  <si>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</si>
  <si>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</si>
  <si>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</si>
  <si>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</si>
  <si>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</si>
  <si>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</si>
  <si>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</si>
  <si>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</si>
  <si>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</si>
  <si>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</si>
  <si>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</si>
  <si>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</si>
  <si>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</si>
  <si>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</si>
  <si>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</si>
  <si>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</si>
  <si>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</si>
  <si>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</si>
  <si>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</si>
  <si>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</si>
  <si>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</si>
  <si>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</si>
  <si>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</si>
  <si>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</si>
  <si>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</si>
  <si>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</si>
  <si>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</si>
  <si>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</si>
  <si>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</si>
  <si>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</si>
  <si>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</si>
  <si>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</si>
  <si>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</si>
  <si>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</si>
  <si>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</si>
  <si>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</si>
  <si>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</si>
  <si>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</si>
  <si>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</si>
  <si>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</si>
  <si>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</si>
  <si>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</si>
  <si>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</si>
  <si>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</si>
  <si>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</si>
  <si>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</si>
  <si>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</si>
  <si>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</si>
  <si>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</si>
  <si>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</si>
  <si>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</si>
  <si>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</si>
  <si>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</si>
  <si>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</si>
  <si>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</si>
  <si>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</si>
  <si>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</si>
  <si>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</si>
  <si>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</si>
  <si>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</si>
  <si>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</si>
  <si>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</si>
  <si>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</si>
  <si>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</si>
  <si>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</si>
  <si>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</si>
  <si>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</si>
  <si>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</si>
  <si>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</si>
  <si>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</si>
  <si>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</si>
  <si>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</si>
  <si>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</si>
  <si>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</si>
  <si>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</si>
  <si>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</si>
  <si>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</si>
  <si>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</si>
  <si>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</si>
  <si>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</si>
  <si>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</si>
  <si>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</si>
  <si>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</si>
  <si>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</si>
  <si>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</si>
  <si>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</si>
  <si>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</si>
  <si>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</si>
  <si>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</si>
  <si>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</si>
  <si>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</si>
  <si>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</si>
  <si>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</si>
  <si>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</si>
  <si>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</si>
  <si>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</si>
  <si>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</si>
  <si>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</si>
  <si>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</si>
  <si>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</si>
  <si>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</si>
  <si>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</si>
  <si>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</si>
  <si>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</si>
  <si>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</si>
  <si>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</si>
  <si>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</si>
  <si>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</si>
  <si>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</si>
  <si>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</si>
  <si>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</si>
  <si>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</si>
  <si>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</si>
  <si>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</si>
  <si>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</si>
  <si>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</si>
  <si>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</si>
  <si>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</si>
  <si>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</si>
  <si>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</si>
  <si>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</si>
  <si>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</si>
  <si>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</si>
  <si>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</si>
  <si>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</si>
  <si>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</si>
  <si>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</si>
  <si>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</si>
  <si>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</si>
  <si>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</si>
  <si>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</si>
  <si>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</si>
  <si>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</si>
  <si>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</si>
  <si>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</si>
  <si>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</si>
  <si>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</si>
  <si>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</si>
  <si>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</si>
  <si>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</si>
  <si>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</si>
  <si>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</si>
  <si>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</si>
  <si>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</si>
  <si>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</si>
  <si>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</si>
  <si>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</si>
  <si>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</si>
  <si>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</si>
  <si>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</si>
  <si>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</si>
  <si>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</si>
  <si>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</si>
  <si>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</si>
  <si>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</si>
  <si>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</si>
  <si>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</si>
  <si>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</si>
  <si>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</si>
  <si>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</si>
  <si>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</si>
  <si>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</si>
  <si>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</si>
  <si>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</si>
  <si>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</si>
  <si>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</si>
  <si>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</si>
  <si>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</si>
  <si>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</si>
  <si>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</si>
  <si>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</si>
  <si>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</si>
  <si>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</si>
  <si>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</si>
  <si>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</si>
  <si>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</si>
  <si>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</si>
  <si>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</si>
  <si>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</si>
  <si>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</si>
  <si>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</si>
  <si>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</si>
  <si>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</si>
  <si>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</si>
  <si>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</si>
  <si>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</si>
  <si>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</si>
  <si>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</si>
  <si>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</si>
  <si>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</si>
  <si>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</si>
  <si>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</si>
  <si>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</si>
  <si>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</si>
  <si>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</si>
  <si>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</si>
  <si>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</si>
  <si>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</si>
  <si>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</si>
  <si>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</si>
  <si>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</si>
  <si>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</si>
  <si>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</si>
  <si>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</si>
  <si>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</si>
  <si>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</si>
  <si>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</si>
  <si>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</si>
  <si>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</si>
  <si>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</si>
  <si>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</si>
  <si>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</si>
  <si>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</si>
  <si>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</si>
  <si>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</si>
  <si>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</si>
  <si>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</si>
  <si>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</si>
  <si>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</si>
  <si>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</si>
  <si>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</si>
  <si>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</si>
  <si>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</si>
  <si>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</si>
  <si>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</si>
  <si>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</si>
  <si>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</si>
  <si>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</si>
  <si>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</si>
  <si>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</si>
  <si>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</si>
  <si>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</si>
  <si>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</si>
  <si>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</si>
  <si>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</si>
  <si>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</si>
  <si>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</si>
  <si>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</si>
  <si>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</si>
  <si>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</si>
  <si>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</si>
  <si>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</si>
  <si>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</si>
  <si>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</si>
  <si>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</si>
  <si>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</si>
  <si>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</si>
  <si>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</si>
  <si>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</si>
  <si>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</si>
  <si>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</si>
  <si>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</si>
  <si>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</si>
  <si>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</si>
  <si>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</si>
  <si>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</si>
  <si>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</si>
  <si>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</si>
  <si>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</si>
  <si>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</si>
  <si>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</si>
  <si>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</si>
  <si>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</si>
  <si>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</si>
  <si>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</si>
  <si>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</si>
  <si>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</si>
  <si>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</si>
  <si>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</si>
  <si>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</si>
  <si>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</si>
  <si>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</si>
  <si>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</si>
  <si>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</si>
  <si>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</si>
  <si>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</si>
  <si>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</si>
  <si>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</si>
  <si>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</si>
  <si>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</si>
  <si>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</si>
  <si>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</si>
  <si>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</si>
  <si>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</si>
  <si>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</si>
  <si>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</si>
  <si>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</si>
  <si>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</si>
  <si>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</si>
  <si>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</si>
  <si>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</si>
  <si>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</si>
  <si>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</si>
  <si>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</si>
  <si>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</si>
  <si>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</si>
  <si>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</si>
  <si>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</si>
  <si>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</si>
  <si>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</si>
  <si>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</si>
  <si>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</si>
  <si>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</si>
  <si>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</si>
  <si>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</si>
  <si>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</si>
  <si>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</si>
  <si>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</si>
  <si>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</si>
  <si>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</si>
  <si>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</si>
  <si>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</si>
  <si>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</si>
  <si>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</si>
  <si>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</si>
  <si>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</si>
  <si>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</si>
  <si>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</si>
  <si>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</si>
  <si>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</si>
  <si>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</si>
  <si>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</si>
  <si>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</si>
  <si>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</si>
  <si>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</si>
  <si>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</si>
  <si>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</si>
  <si>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</si>
  <si>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</si>
  <si>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</si>
  <si>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</si>
  <si>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</si>
  <si>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</si>
  <si>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</si>
  <si>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</si>
  <si>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</si>
  <si>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</si>
  <si>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</si>
  <si>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</si>
  <si>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</si>
  <si>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</si>
  <si>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</si>
  <si>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</si>
  <si>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</si>
  <si>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</si>
  <si>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</si>
  <si>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</si>
  <si>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</si>
  <si>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</si>
  <si>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</si>
  <si>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</si>
  <si>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</si>
  <si>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</si>
  <si>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</si>
  <si>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</si>
  <si>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</si>
  <si>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</si>
  <si>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</si>
  <si>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</si>
  <si>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</si>
  <si>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</si>
  <si>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</si>
  <si>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</si>
  <si>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</si>
  <si>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</si>
  <si>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</si>
  <si>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</si>
  <si>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</si>
  <si>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</si>
  <si>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</si>
  <si>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</si>
  <si>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</si>
  <si>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</si>
  <si>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</si>
  <si>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</si>
  <si>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</si>
  <si>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</si>
  <si>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</si>
  <si>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</si>
  <si>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</si>
  <si>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</si>
  <si>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</si>
  <si>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</si>
  <si>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</si>
  <si>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</si>
  <si>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</si>
  <si>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</si>
  <si>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</si>
  <si>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</si>
  <si>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</si>
  <si>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</si>
  <si>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</si>
  <si>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</si>
  <si>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</si>
  <si>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</si>
  <si>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</si>
  <si>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</si>
  <si>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</si>
  <si>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</si>
  <si>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</si>
  <si>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</si>
  <si>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</si>
  <si>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</si>
  <si>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</si>
  <si>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</si>
  <si>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</si>
  <si>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</si>
  <si>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</si>
  <si>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</si>
  <si>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</si>
  <si>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</si>
  <si>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</si>
  <si>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</si>
  <si>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</si>
  <si>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</si>
  <si>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</si>
  <si>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</si>
  <si>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</si>
  <si>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</si>
  <si>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</si>
  <si>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</si>
  <si>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</si>
  <si>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</si>
  <si>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</si>
  <si>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</si>
  <si>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</si>
  <si>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</si>
  <si>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</si>
  <si>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</si>
  <si>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</si>
  <si>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</si>
  <si>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</si>
  <si>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</si>
  <si>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</si>
  <si>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</si>
  <si>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</si>
  <si>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</si>
  <si>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</si>
  <si>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</si>
  <si>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</si>
  <si>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</si>
  <si>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</si>
  <si>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</si>
  <si>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</si>
  <si>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</si>
  <si>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</si>
  <si>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</si>
  <si>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</si>
  <si>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</si>
  <si>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</si>
  <si>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</si>
  <si>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</si>
  <si>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</si>
  <si>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</si>
  <si>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</si>
  <si>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</si>
  <si>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</si>
  <si>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</si>
  <si>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</si>
  <si>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</si>
  <si>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</si>
  <si>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</si>
  <si>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</si>
  <si>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</si>
  <si>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</si>
  <si>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</si>
  <si>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</si>
  <si>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</si>
  <si>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</si>
  <si>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</si>
  <si>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</si>
  <si>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</si>
  <si>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</si>
  <si>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</si>
  <si>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</si>
  <si>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</si>
  <si>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</si>
  <si>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</si>
  <si>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</si>
  <si>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</si>
  <si>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</si>
  <si>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</si>
  <si>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</si>
  <si>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</si>
  <si>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</si>
  <si>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</si>
  <si>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</si>
  <si>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</si>
  <si>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</si>
  <si>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</si>
  <si>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</si>
  <si>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</si>
  <si>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</si>
  <si>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</si>
  <si>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</si>
  <si>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</si>
  <si>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</si>
  <si>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</si>
  <si>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</si>
  <si>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</si>
  <si>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</si>
  <si>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</si>
  <si>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</si>
  <si>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</si>
  <si>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</si>
  <si>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</si>
  <si>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</si>
  <si>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</si>
  <si>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</si>
  <si>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</si>
  <si>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</si>
  <si>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</si>
  <si>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</si>
  <si>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</si>
  <si>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</si>
  <si>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</si>
  <si>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</si>
  <si>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</si>
  <si>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</si>
  <si>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</si>
  <si>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</si>
  <si>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</si>
  <si>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</si>
  <si>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</si>
  <si>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</si>
  <si>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</si>
  <si>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</si>
  <si>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</si>
  <si>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</si>
  <si>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</si>
  <si>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</si>
  <si>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</si>
  <si>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</si>
  <si>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</si>
  <si>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</si>
  <si>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</si>
  <si>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</si>
  <si>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</si>
  <si>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</si>
  <si>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</si>
  <si>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</si>
  <si>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</si>
  <si>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</si>
  <si>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</si>
  <si>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</si>
  <si>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</si>
  <si>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</si>
  <si>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</si>
  <si>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</si>
  <si>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</si>
  <si>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</si>
  <si>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</si>
  <si>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</si>
  <si>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</si>
  <si>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</si>
  <si>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</si>
  <si>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</si>
  <si>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</si>
  <si>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</si>
  <si>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</si>
  <si>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</si>
  <si>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</si>
  <si>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</si>
  <si>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</si>
  <si>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</si>
  <si>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</si>
  <si>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</si>
  <si>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</si>
  <si>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</si>
  <si>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</si>
  <si>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</si>
  <si>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</si>
  <si>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</si>
  <si>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</si>
  <si>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</si>
  <si>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</si>
  <si>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</si>
  <si>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</si>
  <si>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</si>
  <si>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</si>
  <si>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</si>
  <si>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</si>
  <si>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</si>
  <si>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</si>
  <si>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</si>
  <si>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</si>
  <si>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</si>
  <si>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</si>
  <si>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</si>
  <si>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</si>
  <si>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</si>
  <si>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</si>
  <si>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</si>
  <si>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</si>
  <si>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</si>
  <si>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</si>
  <si>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</si>
  <si>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</si>
  <si>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</si>
  <si>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</si>
  <si>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</si>
  <si>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</si>
  <si>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</si>
  <si>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</si>
  <si>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</si>
  <si>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</si>
  <si>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</si>
  <si>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</si>
  <si>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</si>
  <si>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</si>
  <si>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</si>
  <si>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</si>
  <si>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</si>
  <si>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</si>
  <si>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</si>
  <si>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</si>
  <si>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</si>
  <si>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</si>
  <si>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</si>
  <si>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</si>
  <si>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</si>
  <si>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</si>
  <si>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</si>
  <si>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</si>
  <si>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</si>
  <si>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</si>
  <si>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</si>
  <si>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</si>
  <si>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</si>
  <si>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</si>
  <si>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</si>
  <si>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</si>
  <si>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</si>
  <si>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</si>
  <si>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</si>
  <si>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</si>
  <si>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</si>
  <si>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</si>
  <si>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</si>
  <si>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</si>
  <si>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</si>
  <si>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</si>
  <si>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</si>
  <si>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</si>
  <si>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</si>
  <si>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</si>
  <si>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</si>
  <si>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</si>
  <si>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</si>
  <si>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</si>
  <si>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</si>
  <si>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</si>
  <si>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</si>
  <si>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</si>
  <si>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</si>
  <si>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</si>
  <si>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</si>
  <si>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</si>
  <si>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</si>
  <si>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</si>
  <si>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</si>
  <si>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</si>
  <si>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</si>
  <si>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</si>
  <si>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</si>
  <si>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</si>
  <si>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</si>
  <si>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</si>
  <si>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</si>
  <si>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</si>
  <si>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</si>
  <si>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</si>
  <si>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</si>
  <si>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</si>
  <si>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</si>
  <si>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</si>
  <si>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</si>
  <si>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</si>
  <si>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</si>
  <si>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</si>
  <si>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</si>
  <si>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</si>
  <si>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</si>
  <si>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</si>
  <si>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</si>
  <si>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</si>
  <si>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</si>
  <si>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</si>
  <si>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</si>
  <si>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</si>
  <si>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</si>
  <si>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</si>
  <si>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</si>
  <si>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</si>
  <si>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</si>
  <si>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</si>
  <si>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</si>
  <si>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</si>
  <si>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</si>
  <si>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</si>
  <si>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</si>
  <si>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</si>
  <si>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</si>
  <si>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</si>
  <si>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</si>
  <si>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</si>
  <si>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</si>
  <si>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</si>
  <si>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</si>
  <si>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</si>
  <si>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</si>
  <si>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</si>
  <si>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</si>
  <si>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</si>
  <si>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</si>
  <si>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</si>
  <si>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</si>
  <si>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</si>
  <si>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</si>
  <si>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</si>
  <si>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</si>
  <si>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</si>
  <si>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</si>
  <si>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</si>
  <si>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</si>
  <si>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</si>
  <si>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</si>
  <si>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</si>
  <si>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</si>
  <si>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</si>
  <si>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</si>
  <si>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</si>
  <si>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</si>
  <si>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</si>
  <si>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</si>
  <si>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</si>
  <si>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</si>
  <si>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</si>
  <si>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</si>
  <si>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</si>
  <si>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</si>
  <si>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</si>
  <si>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</si>
  <si>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</si>
  <si>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</si>
  <si>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</si>
  <si>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</si>
  <si>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</si>
  <si>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</si>
  <si>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</si>
  <si>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</si>
  <si>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</si>
  <si>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</si>
  <si>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</si>
  <si>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</si>
  <si>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</si>
  <si>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</si>
  <si>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</si>
  <si>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</si>
  <si>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</si>
  <si>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</si>
  <si>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</si>
  <si>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</si>
  <si>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</si>
  <si>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</si>
  <si>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</si>
  <si>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</si>
  <si>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</si>
  <si>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</si>
  <si>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</si>
  <si>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</si>
  <si>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</si>
  <si>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</si>
  <si>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</si>
  <si>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</si>
  <si>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</si>
  <si>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</si>
  <si>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</si>
  <si>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</si>
  <si>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</si>
  <si>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</si>
  <si>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</si>
  <si>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</si>
  <si>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</si>
  <si>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</si>
  <si>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</si>
  <si>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</si>
  <si>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</si>
  <si>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</si>
  <si>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</si>
  <si>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</si>
  <si>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</si>
  <si>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</si>
  <si>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</si>
  <si>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</si>
  <si>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</si>
  <si>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</si>
  <si>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</si>
  <si>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</si>
  <si>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</si>
  <si>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</si>
  <si>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</si>
  <si>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</si>
  <si>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</si>
  <si>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</si>
  <si>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</si>
  <si>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</si>
  <si>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</si>
  <si>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</si>
  <si>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</si>
  <si>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</si>
  <si>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</si>
  <si>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</si>
  <si>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</si>
  <si>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</si>
  <si>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</si>
  <si>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</si>
  <si>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</si>
  <si>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</si>
  <si>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</si>
  <si>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</si>
  <si>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</si>
  <si>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</si>
  <si>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</si>
  <si>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</si>
  <si>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</si>
  <si>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</si>
  <si>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</si>
  <si>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</si>
  <si>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</si>
  <si>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</si>
  <si>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</si>
  <si>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</si>
  <si>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</si>
  <si>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</si>
  <si>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</si>
  <si>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</si>
  <si>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</si>
  <si>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</si>
  <si>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</si>
  <si>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</si>
  <si>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</si>
  <si>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</si>
  <si>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</si>
  <si>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</si>
  <si>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</si>
  <si>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</si>
  <si>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</si>
  <si>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</si>
  <si>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</si>
  <si>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</si>
  <si>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</si>
  <si>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</si>
  <si>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</si>
  <si>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</si>
  <si>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</si>
  <si>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</si>
  <si>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</si>
  <si>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</si>
  <si>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</si>
  <si>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</si>
  <si>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</si>
  <si>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</si>
  <si>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</si>
  <si>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</si>
  <si>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</si>
  <si>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</si>
  <si>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</si>
  <si>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</si>
  <si>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</si>
  <si>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</si>
  <si>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</si>
  <si>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</si>
  <si>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</si>
  <si>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</si>
  <si>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</si>
  <si>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</si>
  <si>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</si>
  <si>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</si>
  <si>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</si>
  <si>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</si>
  <si>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</si>
  <si>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</si>
  <si>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</si>
  <si>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</si>
  <si>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</si>
  <si>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</si>
  <si>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</si>
  <si>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</si>
  <si>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</si>
  <si>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</si>
  <si>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</si>
  <si>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</si>
  <si>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</si>
  <si>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</si>
  <si>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</si>
  <si>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</si>
  <si>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</si>
  <si>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</si>
  <si>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</si>
  <si>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</si>
  <si>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</si>
  <si>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</si>
  <si>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</si>
  <si>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</si>
  <si>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</si>
  <si>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</si>
  <si>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</si>
  <si>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</si>
  <si>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</si>
  <si>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</si>
  <si>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</si>
  <si>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</si>
  <si>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</si>
  <si>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</si>
  <si>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</si>
  <si>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</si>
  <si>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</si>
  <si>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</si>
  <si>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</si>
  <si>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</si>
  <si>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</si>
  <si>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</si>
  <si>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</si>
  <si>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</si>
  <si>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</si>
  <si>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</si>
  <si>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</si>
  <si>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</si>
  <si>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</si>
  <si>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</si>
  <si>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</si>
  <si>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</si>
  <si>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</si>
  <si>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</si>
  <si>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</si>
  <si>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</si>
  <si>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</si>
  <si>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</si>
  <si>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</si>
  <si>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</si>
  <si>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</si>
  <si>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</si>
  <si>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</si>
  <si>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</si>
  <si>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</si>
  <si>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</si>
  <si>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</si>
  <si>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</si>
  <si>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</si>
  <si>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</si>
  <si>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</si>
  <si>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</si>
  <si>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</si>
  <si>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</si>
  <si>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</si>
  <si>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</si>
  <si>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</si>
  <si>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</si>
  <si>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</si>
  <si>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</si>
  <si>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</si>
  <si>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</si>
  <si>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</si>
  <si>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</si>
  <si>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</si>
  <si>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</si>
  <si>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</si>
  <si>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</si>
  <si>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</si>
  <si>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</si>
  <si>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</si>
  <si>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</si>
  <si>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</si>
  <si>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</si>
  <si>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</si>
  <si>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</si>
  <si>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</si>
  <si>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</si>
  <si>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</si>
  <si>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</si>
  <si>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</si>
  <si>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</si>
  <si>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</si>
  <si>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</si>
  <si>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</si>
  <si>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</si>
  <si>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</si>
  <si>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</si>
  <si>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</si>
  <si>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</si>
  <si>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</si>
  <si>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</si>
  <si>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</si>
  <si>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</si>
  <si>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</si>
  <si>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</si>
  <si>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</si>
  <si>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</si>
  <si>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</si>
  <si>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</si>
  <si>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</si>
  <si>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</si>
  <si>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</si>
  <si>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</si>
  <si>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</si>
  <si>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</si>
  <si>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</si>
  <si>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</si>
  <si>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</si>
  <si>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</si>
  <si>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</si>
  <si>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</si>
  <si>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</si>
  <si>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</si>
  <si>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</si>
  <si>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</si>
  <si>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</si>
  <si>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</si>
  <si>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</si>
  <si>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</si>
  <si>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</si>
  <si>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</si>
  <si>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</si>
  <si>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</si>
  <si>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</si>
  <si>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</si>
  <si>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</si>
  <si>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</si>
  <si>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</si>
  <si>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</si>
  <si>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</si>
  <si>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</si>
  <si>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</si>
  <si>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</si>
  <si>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</si>
  <si>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</si>
  <si>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</si>
  <si>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</si>
  <si>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</si>
  <si>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</si>
  <si>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</si>
  <si>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</si>
  <si>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</si>
  <si>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</si>
  <si>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</si>
  <si>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</si>
  <si>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</si>
  <si>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</si>
  <si>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</si>
  <si>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</si>
  <si>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</si>
  <si>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</si>
  <si>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</si>
  <si>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</si>
  <si>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</si>
  <si>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</si>
  <si>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</si>
  <si>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</si>
  <si>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</si>
  <si>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</si>
  <si>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</si>
  <si>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</si>
  <si>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</si>
  <si>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</si>
  <si>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</si>
  <si>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</si>
  <si>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</si>
  <si>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</si>
  <si>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</si>
  <si>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</si>
  <si>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</si>
  <si>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</si>
  <si>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</si>
  <si>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</si>
  <si>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</si>
  <si>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</si>
  <si>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</si>
  <si>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</si>
  <si>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</si>
  <si>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</si>
  <si>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</si>
  <si>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</si>
  <si>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</si>
  <si>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</si>
  <si>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</si>
  <si>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</si>
  <si>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</si>
  <si>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</si>
  <si>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</si>
  <si>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</si>
  <si>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</si>
  <si>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</si>
  <si>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</si>
  <si>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</si>
  <si>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</si>
  <si>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</si>
  <si>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</si>
  <si>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</si>
  <si>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</si>
  <si>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</si>
  <si>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</si>
  <si>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</si>
  <si>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</si>
  <si>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</si>
  <si>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</si>
  <si>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</si>
  <si>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</si>
  <si>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</si>
  <si>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</si>
  <si>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</si>
  <si>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</si>
  <si>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</si>
  <si>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</si>
  <si>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</si>
  <si>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</si>
  <si>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</si>
  <si>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</si>
  <si>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</si>
  <si>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</si>
  <si>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</si>
  <si>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</si>
  <si>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</si>
  <si>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</si>
  <si>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</si>
  <si>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</si>
  <si>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</si>
  <si>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</si>
  <si>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</si>
  <si>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</si>
  <si>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</si>
  <si>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</si>
  <si>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</si>
  <si>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</si>
  <si>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</si>
  <si>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</si>
  <si>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</si>
  <si>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</si>
  <si>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</si>
  <si>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</si>
  <si>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</si>
  <si>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</si>
  <si>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</si>
  <si>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</si>
  <si>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</si>
  <si>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</si>
  <si>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</si>
  <si>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</si>
  <si>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</si>
  <si>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</si>
  <si>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</si>
  <si>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</si>
  <si>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</si>
  <si>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</si>
  <si>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</si>
  <si>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</si>
  <si>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</si>
  <si>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</si>
  <si>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</si>
  <si>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</si>
  <si>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</si>
  <si>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</si>
  <si>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</si>
  <si>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</si>
  <si>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</si>
  <si>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</si>
  <si>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</si>
  <si>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</si>
  <si>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</si>
  <si>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</si>
  <si>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</si>
  <si>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</si>
  <si>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</si>
  <si>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</si>
  <si>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</si>
  <si>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</si>
  <si>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</si>
  <si>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</si>
  <si>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</si>
  <si>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</si>
  <si>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</si>
  <si>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</si>
  <si>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</si>
  <si>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</si>
  <si>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</si>
  <si>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</si>
  <si>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</si>
  <si>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</si>
  <si>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</si>
  <si>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</si>
  <si>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</si>
  <si>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</si>
  <si>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</si>
  <si>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</si>
  <si>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</si>
  <si>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</si>
  <si>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</si>
  <si>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</si>
  <si>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</si>
  <si>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</si>
  <si>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</si>
  <si>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</si>
  <si>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</si>
  <si>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</si>
  <si>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</si>
  <si>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</si>
  <si>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</si>
  <si>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</si>
  <si>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</si>
  <si>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</si>
  <si>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</si>
  <si>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</si>
  <si>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</si>
  <si>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</si>
  <si>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</si>
  <si>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</si>
  <si>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</si>
  <si>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</si>
  <si>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</si>
  <si>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</si>
  <si>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</si>
  <si>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</si>
  <si>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</si>
  <si>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</si>
  <si>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</si>
  <si>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</si>
  <si>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</si>
  <si>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</si>
  <si>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</si>
  <si>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</si>
  <si>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</si>
  <si>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</si>
  <si>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</si>
  <si>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</si>
  <si>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</si>
  <si>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</si>
  <si>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</si>
  <si>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</si>
  <si>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</si>
  <si>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</si>
  <si>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</si>
  <si>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</si>
  <si>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</si>
  <si>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</si>
  <si>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</si>
  <si>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</si>
  <si>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</si>
  <si>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</si>
  <si>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</si>
  <si>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</si>
  <si>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</si>
  <si>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</si>
  <si>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</si>
  <si>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</si>
  <si>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</si>
  <si>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</si>
  <si>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</si>
  <si>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</si>
  <si>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</si>
  <si>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</si>
  <si>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</si>
  <si>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</si>
  <si>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</si>
  <si>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</si>
  <si>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</si>
  <si>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</si>
  <si>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</si>
  <si>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</si>
  <si>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</si>
  <si>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</si>
  <si>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</si>
  <si>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</si>
  <si>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</si>
  <si>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</si>
  <si>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</si>
  <si>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</si>
  <si>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</si>
  <si>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</si>
  <si>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</si>
  <si>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</si>
  <si>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</si>
  <si>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</si>
  <si>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</si>
  <si>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</si>
  <si>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</si>
  <si>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</si>
  <si>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</si>
  <si>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</si>
  <si>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</si>
  <si>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</si>
  <si>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</si>
  <si>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</si>
  <si>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</si>
  <si>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</si>
  <si>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</si>
  <si>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</si>
  <si>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</si>
  <si>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</si>
  <si>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</si>
  <si>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</si>
  <si>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</si>
  <si>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</si>
  <si>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</si>
  <si>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</si>
  <si>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</si>
  <si>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</si>
  <si>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</si>
  <si>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</si>
  <si>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</si>
  <si>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</si>
  <si>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</si>
  <si>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</si>
  <si>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</si>
  <si>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</si>
  <si>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</si>
  <si>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</si>
  <si>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</si>
  <si>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</si>
  <si>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</si>
  <si>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</si>
  <si>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</si>
  <si>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</si>
  <si>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</si>
  <si>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</si>
  <si>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</si>
  <si>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</si>
  <si>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</si>
  <si>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</si>
  <si>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</si>
  <si>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</si>
  <si>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</si>
  <si>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</si>
  <si>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</si>
  <si>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</si>
  <si>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</si>
  <si>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</si>
  <si>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</si>
  <si>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</si>
  <si>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</si>
  <si>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</si>
  <si>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</si>
  <si>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</si>
  <si>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</si>
  <si>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</si>
  <si>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</si>
  <si>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</si>
  <si>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</si>
  <si>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</si>
  <si>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</si>
  <si>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</si>
  <si>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</si>
  <si>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</si>
  <si>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</si>
  <si>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</si>
  <si>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</si>
  <si>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</si>
  <si>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</si>
  <si>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</si>
  <si>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</si>
  <si>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</si>
  <si>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</si>
  <si>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</si>
  <si>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</si>
  <si>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</si>
  <si>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</si>
  <si>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</si>
  <si>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</si>
  <si>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</si>
  <si>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</si>
  <si>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</si>
  <si>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</si>
  <si>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</si>
  <si>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</si>
  <si>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</si>
  <si>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</si>
  <si>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</si>
  <si>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</si>
  <si>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</si>
  <si>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</si>
  <si>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</si>
  <si>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</si>
  <si>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</si>
  <si>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</si>
  <si>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</si>
  <si>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</si>
  <si>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</si>
  <si>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</si>
  <si>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</si>
  <si>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</si>
  <si>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</si>
  <si>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</si>
  <si>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</si>
  <si>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</si>
  <si>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</si>
  <si>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</si>
  <si>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</si>
  <si>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</si>
  <si>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</si>
  <si>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</si>
  <si>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</si>
  <si>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</si>
  <si>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</si>
  <si>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</si>
  <si>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</si>
  <si>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</si>
  <si>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</si>
  <si>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</si>
  <si>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</si>
  <si>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</si>
  <si>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</si>
  <si>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</si>
  <si>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</si>
  <si>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</si>
  <si>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</si>
  <si>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</si>
  <si>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</si>
  <si>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</si>
  <si>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</si>
  <si>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</si>
  <si>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</si>
  <si>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</si>
  <si>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</si>
  <si>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</si>
  <si>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</si>
  <si>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</si>
  <si>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</si>
  <si>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</si>
  <si>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</si>
  <si>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</si>
  <si>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</si>
  <si>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</si>
  <si>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</si>
  <si>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</si>
  <si>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</si>
  <si>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</si>
  <si>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</si>
  <si>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</si>
  <si>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</si>
  <si>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</si>
  <si>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</si>
  <si>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</si>
  <si>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</si>
  <si>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</si>
  <si>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</si>
  <si>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</si>
  <si>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</si>
  <si>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</si>
  <si>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</si>
  <si>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</si>
  <si>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</si>
  <si>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</si>
  <si>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</si>
  <si>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</si>
  <si>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</si>
  <si>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</si>
  <si>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</si>
  <si>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</si>
  <si>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</si>
  <si>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</si>
  <si>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</si>
  <si>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</si>
  <si>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</si>
  <si>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</si>
  <si>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</si>
  <si>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</si>
  <si>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</si>
  <si>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</si>
  <si>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</si>
  <si>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</si>
  <si>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</si>
  <si>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</si>
  <si>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</si>
  <si>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</si>
  <si>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</si>
  <si>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</si>
  <si>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</si>
  <si>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</si>
  <si>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</si>
  <si>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</si>
  <si>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</si>
  <si>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</si>
  <si>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</si>
  <si>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</si>
  <si>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</si>
  <si>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</si>
  <si>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</si>
  <si>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</si>
  <si>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</si>
  <si>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</si>
  <si>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</si>
  <si>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</si>
  <si>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</si>
  <si>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</si>
  <si>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</si>
  <si>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</si>
  <si>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</si>
  <si>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</si>
  <si>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</si>
  <si>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</si>
  <si>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</si>
  <si>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</si>
  <si>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</si>
  <si>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</si>
  <si>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</si>
  <si>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</si>
  <si>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</si>
  <si>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</si>
  <si>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</si>
  <si>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</si>
  <si>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</si>
  <si>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</si>
  <si>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</si>
  <si>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</si>
  <si>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</si>
  <si>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</si>
  <si>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</si>
  <si>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</si>
  <si>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</si>
  <si>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</si>
  <si>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</si>
  <si>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</si>
  <si>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</si>
  <si>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</si>
  <si>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</si>
  <si>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</si>
  <si>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</si>
  <si>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</si>
  <si>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</si>
  <si>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</si>
  <si>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</si>
  <si>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</si>
  <si>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</si>
  <si>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</si>
  <si>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</si>
  <si>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</si>
  <si>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</si>
  <si>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</si>
  <si>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</si>
  <si>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</si>
  <si>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</si>
  <si>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</si>
  <si>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</si>
  <si>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</si>
  <si>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</si>
  <si>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</si>
  <si>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</si>
  <si>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</si>
  <si>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</si>
  <si>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</si>
  <si>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</si>
  <si>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</si>
  <si>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</si>
  <si>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</si>
  <si>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</si>
  <si>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</si>
  <si>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</si>
  <si>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</si>
  <si>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</si>
  <si>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</si>
  <si>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</si>
  <si>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</si>
  <si>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</si>
  <si>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</si>
  <si>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</si>
  <si>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</si>
  <si>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</si>
  <si>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</si>
  <si>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</si>
  <si>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</si>
  <si>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</si>
  <si>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</si>
  <si>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</si>
  <si>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</si>
  <si>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</si>
  <si>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</si>
  <si>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</si>
  <si>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</si>
  <si>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</si>
  <si>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</si>
  <si>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</si>
  <si>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</si>
  <si>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</si>
  <si>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</si>
  <si>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</si>
  <si>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</si>
  <si>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</si>
  <si>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</si>
  <si>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</si>
  <si>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</si>
  <si>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</si>
  <si>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</si>
  <si>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</si>
  <si>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</si>
  <si>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</si>
  <si>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</si>
  <si>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</si>
  <si>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</si>
  <si>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</si>
  <si>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</si>
  <si>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</si>
  <si>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</si>
  <si>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</si>
  <si>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</si>
  <si>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</si>
  <si>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</si>
  <si>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</si>
  <si>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</si>
  <si>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</si>
  <si>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</si>
  <si>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</si>
  <si>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</si>
  <si>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</si>
  <si>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</si>
  <si>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</si>
  <si>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</si>
  <si>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</si>
  <si>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</si>
  <si>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</si>
  <si>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</si>
  <si>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</si>
  <si>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</si>
  <si>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</si>
  <si>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</si>
  <si>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</si>
  <si>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</si>
  <si>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</si>
  <si>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</si>
  <si>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</si>
  <si>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</si>
  <si>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</si>
  <si>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</si>
  <si>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</si>
  <si>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</si>
  <si>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</si>
  <si>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</si>
  <si>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</si>
  <si>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</si>
  <si>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</si>
  <si>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</si>
  <si>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</si>
  <si>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</si>
  <si>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</si>
  <si>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</si>
  <si>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</si>
  <si>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</si>
  <si>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</si>
  <si>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</si>
  <si>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</si>
  <si>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</si>
  <si>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</si>
  <si>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</si>
  <si>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</si>
  <si>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</si>
  <si>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</si>
  <si>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</si>
  <si>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</si>
  <si>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</si>
  <si>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</si>
  <si>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</si>
  <si>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</si>
  <si>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</si>
  <si>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</si>
  <si>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</si>
  <si>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</si>
  <si>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</si>
  <si>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</si>
  <si>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</si>
  <si>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</si>
  <si>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</si>
  <si>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</si>
  <si>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</si>
  <si>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</si>
  <si>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</si>
  <si>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</si>
  <si>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</si>
  <si>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</si>
  <si>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</si>
  <si>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</si>
  <si>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</si>
  <si>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</si>
  <si>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</si>
  <si>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</si>
  <si>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</si>
  <si>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</si>
  <si>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</si>
  <si>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</si>
  <si>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</si>
  <si>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</si>
  <si>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</si>
  <si>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</si>
  <si>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</si>
  <si>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</si>
  <si>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</si>
  <si>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</si>
  <si>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</si>
  <si>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</si>
  <si>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</si>
  <si>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</si>
  <si>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</si>
  <si>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</si>
  <si>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</si>
  <si>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</si>
  <si>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</si>
  <si>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</si>
  <si>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</si>
  <si>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</si>
  <si>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</si>
  <si>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</si>
  <si>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</si>
  <si>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</si>
  <si>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</si>
  <si>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</si>
  <si>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</si>
  <si>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</si>
  <si>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</si>
  <si>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</si>
  <si>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</si>
  <si>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</si>
  <si>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</si>
  <si>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</si>
  <si>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</si>
  <si>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</si>
  <si>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</si>
  <si>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</si>
  <si>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</si>
  <si>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</si>
  <si>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</si>
  <si>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</si>
  <si>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</si>
  <si>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</si>
  <si>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</si>
  <si>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</si>
  <si>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</si>
  <si>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</si>
  <si>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</si>
  <si>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</si>
  <si>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</si>
  <si>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</si>
  <si>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</si>
  <si>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</si>
  <si>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</si>
  <si>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</si>
  <si>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</si>
  <si>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</si>
  <si>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</si>
  <si>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</si>
  <si>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</si>
  <si>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</si>
  <si>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</si>
  <si>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</si>
  <si>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</si>
  <si>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</si>
  <si>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</si>
  <si>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</si>
  <si>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</si>
  <si>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</si>
  <si>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</si>
  <si>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</si>
  <si>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</si>
  <si>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</si>
  <si>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</si>
  <si>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</si>
  <si>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</si>
  <si>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</si>
  <si>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</si>
  <si>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</si>
  <si>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</si>
  <si>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</si>
  <si>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</si>
  <si>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</si>
  <si>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</si>
  <si>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</si>
  <si>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</si>
  <si>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</si>
  <si>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</si>
  <si>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</si>
  <si>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</si>
  <si>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</si>
  <si>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</si>
  <si>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</si>
  <si>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</si>
  <si>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</si>
  <si>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</si>
  <si>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</si>
  <si>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</si>
  <si>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</si>
  <si>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</si>
  <si>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</si>
  <si>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</si>
  <si>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</si>
  <si>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</si>
  <si>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</si>
  <si>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</si>
  <si>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</si>
  <si>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</si>
  <si>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</si>
  <si>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</si>
  <si>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</si>
  <si>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</si>
  <si>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</si>
  <si>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</si>
  <si>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</si>
  <si>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</si>
  <si>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</si>
  <si>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</si>
  <si>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</si>
  <si>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</si>
  <si>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</si>
  <si>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</si>
  <si>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</si>
  <si>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</si>
  <si>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</si>
  <si>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</si>
  <si>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</si>
  <si>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</si>
  <si>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</si>
  <si>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</si>
  <si>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</si>
  <si>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</si>
  <si>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</si>
  <si>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</si>
  <si>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</si>
  <si>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</si>
  <si>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</si>
  <si>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</si>
  <si>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</si>
  <si>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</si>
  <si>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</si>
  <si>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</si>
  <si>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</si>
  <si>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</si>
  <si>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</si>
  <si>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</si>
  <si>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</si>
  <si>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</si>
  <si>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</si>
  <si>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</si>
  <si>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</si>
  <si>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</si>
  <si>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</si>
  <si>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</si>
  <si>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</si>
  <si>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</si>
  <si>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</si>
  <si>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</si>
  <si>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</si>
  <si>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</si>
  <si>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</si>
  <si>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</si>
  <si>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</si>
  <si>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</si>
  <si>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</si>
  <si>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</si>
  <si>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</si>
  <si>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</si>
  <si>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</si>
  <si>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</si>
  <si>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</si>
  <si>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</si>
  <si>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</si>
  <si>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</si>
  <si>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</si>
  <si>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</si>
  <si>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</si>
  <si>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</si>
  <si>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</si>
  <si>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</si>
  <si>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</si>
  <si>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</si>
  <si>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</si>
  <si>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</si>
  <si>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</si>
  <si>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</si>
  <si>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</si>
  <si>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</si>
  <si>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</si>
  <si>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</si>
  <si>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</si>
  <si>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</si>
  <si>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</si>
  <si>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</si>
  <si>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</si>
  <si>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</si>
  <si>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</si>
  <si>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</si>
  <si>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</si>
  <si>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</si>
  <si>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</si>
  <si>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</si>
  <si>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</si>
  <si>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</si>
  <si>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</si>
  <si>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</si>
  <si>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</si>
  <si>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</si>
  <si>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</si>
  <si>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</si>
  <si>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</si>
  <si>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</si>
  <si>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</si>
  <si>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</si>
  <si>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</si>
  <si>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</si>
  <si>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</si>
  <si>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</si>
  <si>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</si>
  <si>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</si>
  <si>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</si>
  <si>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</si>
  <si>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</si>
  <si>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</si>
  <si>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</si>
  <si>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</si>
  <si>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</si>
  <si>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</si>
  <si>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</si>
  <si>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</si>
  <si>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</si>
  <si>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</si>
  <si>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</si>
  <si>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</si>
  <si>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</si>
  <si>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</si>
  <si>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</si>
  <si>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</si>
  <si>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</si>
  <si>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</si>
  <si>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</si>
  <si>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</si>
  <si>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</si>
  <si>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</si>
  <si>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</si>
  <si>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</si>
  <si>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</si>
  <si>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</si>
  <si>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</si>
  <si>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</si>
  <si>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</si>
  <si>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</si>
  <si>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</si>
  <si>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</si>
  <si>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</si>
  <si>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</si>
  <si>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</si>
  <si>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</si>
  <si>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</si>
  <si>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</si>
  <si>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</si>
  <si>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</si>
  <si>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</si>
  <si>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</si>
  <si>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</si>
  <si>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</si>
  <si>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</si>
  <si>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</si>
  <si>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</si>
  <si>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</si>
  <si>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</si>
  <si>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</si>
  <si>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</si>
  <si>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</si>
  <si>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</si>
  <si>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</si>
  <si>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</si>
  <si>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</si>
  <si>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</si>
  <si>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</si>
  <si>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</si>
  <si>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</si>
  <si>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</si>
  <si>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</si>
  <si>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</si>
  <si>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</si>
  <si>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</si>
  <si>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</si>
  <si>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</si>
  <si>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</si>
  <si>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</si>
  <si>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</si>
  <si>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</si>
  <si>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</si>
  <si>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</si>
  <si>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</si>
  <si>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</si>
  <si>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</si>
  <si>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</si>
  <si>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</si>
  <si>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</si>
  <si>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</si>
  <si>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</si>
  <si>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</si>
  <si>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</si>
  <si>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</si>
  <si>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</si>
  <si>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</si>
  <si>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</si>
  <si>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</si>
  <si>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</si>
  <si>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</si>
  <si>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</si>
  <si>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</si>
  <si>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</si>
  <si>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</si>
  <si>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</si>
  <si>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</si>
  <si>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</si>
  <si>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</si>
  <si>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</si>
  <si>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</si>
  <si>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</si>
  <si>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</si>
  <si>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</si>
  <si>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</si>
  <si>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</si>
  <si>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</si>
  <si>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</si>
  <si>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</si>
  <si>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</si>
  <si>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</si>
  <si>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</si>
  <si>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</si>
  <si>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</si>
  <si>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</si>
  <si>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</si>
  <si>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</si>
  <si>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</si>
  <si>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</si>
  <si>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</si>
  <si>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</si>
  <si>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</si>
  <si>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</si>
  <si>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</si>
  <si>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</si>
  <si>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</si>
  <si>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</si>
  <si>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</si>
  <si>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</si>
  <si>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</si>
  <si>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</si>
  <si>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</si>
  <si>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</si>
  <si>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</si>
  <si>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</si>
  <si>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</si>
  <si>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</si>
  <si>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</si>
  <si>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</si>
  <si>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</si>
  <si>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</si>
  <si>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</si>
  <si>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</si>
  <si>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</si>
  <si>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</si>
  <si>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</si>
  <si>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</si>
  <si>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</si>
  <si>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</si>
  <si>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</si>
  <si>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</si>
  <si>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</si>
  <si>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</si>
  <si>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</si>
  <si>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</si>
  <si>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</si>
  <si>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</si>
  <si>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</si>
  <si>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</si>
  <si>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</si>
  <si>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</si>
  <si>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</si>
  <si>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</si>
  <si>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</si>
  <si>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</si>
  <si>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</si>
  <si>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</si>
  <si>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</si>
  <si>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</si>
  <si>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</si>
  <si>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</si>
  <si>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</si>
  <si>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</si>
  <si>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</si>
  <si>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</si>
  <si>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</si>
  <si>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</si>
  <si>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</si>
  <si>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</si>
  <si>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</si>
  <si>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</si>
  <si>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</si>
  <si>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</si>
  <si>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</si>
  <si>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</si>
  <si>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</si>
  <si>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</si>
  <si>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</si>
  <si>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</si>
  <si>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</si>
  <si>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</si>
  <si>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</si>
  <si>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</si>
  <si>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</si>
  <si>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</si>
  <si>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</si>
  <si>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</si>
  <si>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</si>
  <si>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</si>
  <si>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</si>
  <si>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</si>
  <si>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</si>
  <si>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</si>
  <si>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</si>
  <si>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</si>
  <si>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</si>
  <si>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</si>
  <si>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</si>
  <si>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</si>
  <si>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</si>
  <si>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</si>
  <si>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</si>
  <si>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</si>
  <si>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</si>
  <si>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</si>
  <si>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</si>
  <si>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</si>
  <si>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</si>
  <si>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</si>
  <si>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</si>
  <si>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</si>
  <si>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</si>
  <si>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</si>
  <si>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</si>
  <si>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</si>
  <si>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</si>
  <si>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</si>
  <si>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</si>
  <si>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</si>
  <si>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</si>
  <si>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</si>
  <si>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</si>
  <si>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</si>
  <si>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</si>
  <si>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</si>
  <si>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</si>
  <si>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</si>
  <si>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</si>
  <si>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</si>
  <si>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</si>
  <si>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</si>
  <si>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</si>
  <si>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</si>
  <si>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</si>
  <si>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</si>
  <si>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</si>
  <si>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</si>
  <si>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</si>
  <si>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</si>
  <si>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</si>
  <si>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</si>
  <si>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</si>
  <si>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</si>
  <si>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</si>
  <si>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</si>
  <si>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</si>
  <si>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</si>
  <si>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</si>
  <si>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</si>
  <si>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</si>
  <si>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</si>
  <si>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</si>
  <si>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</si>
  <si>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</si>
  <si>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</si>
  <si>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</si>
  <si>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</si>
  <si>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</si>
  <si>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</si>
  <si>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</si>
  <si>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</si>
  <si>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</si>
  <si>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</si>
  <si>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</si>
  <si>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</si>
  <si>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</si>
  <si>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</si>
  <si>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</si>
  <si>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</si>
  <si>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</si>
  <si>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</si>
  <si>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</si>
  <si>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</si>
  <si>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</si>
  <si>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</si>
  <si>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</si>
  <si>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</si>
  <si>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</si>
  <si>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</si>
  <si>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</si>
  <si>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</si>
  <si>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</si>
  <si>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</si>
  <si>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</si>
  <si>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</si>
  <si>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</si>
  <si>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</si>
  <si>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</si>
  <si>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</si>
  <si>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</si>
  <si>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</si>
  <si>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</si>
  <si>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</si>
  <si>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</si>
  <si>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</si>
  <si>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</si>
  <si>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</si>
  <si>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</si>
  <si>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</si>
  <si>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</si>
  <si>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</si>
  <si>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</si>
  <si>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</si>
  <si>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</si>
  <si>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</si>
  <si>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</si>
  <si>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</si>
  <si>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</si>
  <si>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</si>
  <si>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</si>
  <si>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</si>
  <si>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</si>
  <si>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</si>
  <si>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</si>
  <si>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</si>
  <si>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</si>
  <si>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</si>
  <si>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</si>
  <si>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</si>
  <si>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</si>
  <si>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</si>
  <si>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</si>
  <si>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</si>
  <si>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</si>
  <si>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</si>
  <si>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</si>
  <si>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</si>
  <si>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</si>
  <si>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</si>
  <si>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</si>
  <si>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</si>
  <si>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</si>
  <si>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</si>
  <si>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</si>
  <si>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</si>
  <si>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</si>
  <si>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</si>
  <si>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</si>
  <si>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</si>
  <si>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</si>
  <si>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</si>
  <si>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</si>
  <si>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</si>
  <si>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</si>
  <si>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</si>
  <si>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</si>
  <si>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</si>
  <si>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</si>
  <si>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</si>
  <si>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</si>
  <si>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</si>
  <si>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</si>
  <si>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</si>
  <si>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</si>
  <si>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</si>
  <si>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</si>
  <si>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</si>
  <si>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</si>
  <si>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</si>
  <si>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</si>
  <si>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</si>
  <si>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</si>
  <si>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</si>
  <si>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</si>
  <si>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</si>
  <si>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</si>
  <si>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</si>
  <si>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</si>
  <si>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</si>
  <si>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</si>
  <si>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</si>
  <si>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</si>
  <si>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</si>
  <si>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</si>
  <si>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</si>
  <si>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</si>
  <si>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</si>
  <si>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</si>
  <si>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</si>
  <si>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</si>
  <si>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</si>
  <si>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</si>
  <si>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</si>
  <si>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</si>
  <si>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</si>
  <si>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</si>
  <si>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</si>
  <si>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</si>
  <si>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</si>
  <si>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</si>
  <si>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</si>
  <si>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</si>
  <si>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</si>
  <si>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</si>
  <si>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</si>
  <si>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</si>
  <si>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</si>
  <si>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</si>
  <si>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</si>
  <si>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</si>
  <si>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</si>
  <si>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</si>
  <si>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</si>
  <si>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</si>
  <si>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</si>
  <si>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</si>
  <si>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</si>
  <si>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</si>
  <si>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</si>
  <si>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</si>
  <si>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</si>
  <si>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</si>
  <si>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</si>
  <si>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</si>
  <si>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</si>
  <si>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</si>
  <si>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</si>
  <si>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</si>
  <si>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</si>
  <si>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</si>
  <si>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</si>
  <si>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</si>
  <si>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</si>
  <si>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</si>
  <si>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</si>
  <si>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</si>
  <si>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</si>
  <si>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</si>
  <si>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</si>
  <si>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</si>
  <si>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</si>
  <si>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</si>
  <si>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</si>
  <si>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</si>
  <si>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</si>
  <si>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</si>
  <si>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</si>
  <si>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</si>
  <si>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</si>
  <si>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</si>
  <si>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</si>
  <si>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</si>
  <si>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</si>
  <si>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</si>
  <si>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</si>
  <si>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</si>
  <si>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</si>
  <si>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</si>
  <si>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</si>
  <si>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</si>
  <si>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</si>
  <si>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</si>
  <si>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</si>
  <si>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</si>
  <si>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</si>
  <si>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</si>
  <si>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</si>
  <si>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</si>
  <si>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</si>
  <si>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</si>
  <si>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</si>
  <si>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</si>
  <si>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</si>
  <si>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</si>
  <si>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</si>
  <si>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</si>
  <si>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</si>
  <si>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</si>
  <si>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</si>
  <si>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</si>
  <si>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</si>
  <si>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</si>
  <si>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</si>
  <si>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</si>
  <si>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</si>
  <si>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</si>
  <si>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</si>
  <si>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</si>
  <si>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</si>
  <si>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</si>
  <si>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</si>
  <si>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</si>
  <si>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</si>
  <si>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</si>
  <si>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</si>
  <si>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</si>
  <si>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</si>
  <si>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</si>
  <si>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</si>
  <si>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</si>
  <si>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</si>
  <si>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</si>
  <si>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</si>
  <si>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</si>
  <si>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</si>
  <si>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</si>
  <si>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</si>
  <si>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</si>
  <si>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</si>
  <si>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</si>
  <si>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</si>
  <si>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</si>
  <si>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</si>
  <si>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</si>
  <si>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</si>
  <si>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</si>
  <si>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</si>
  <si>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</si>
  <si>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</si>
  <si>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</si>
  <si>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</si>
  <si>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</si>
  <si>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</si>
  <si>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</si>
  <si>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</si>
  <si>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</si>
  <si>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</si>
  <si>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</si>
  <si>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</si>
  <si>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</si>
  <si>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</si>
  <si>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</si>
  <si>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</si>
  <si>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</si>
  <si>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</si>
  <si>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</si>
  <si>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</si>
  <si>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</si>
  <si>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</si>
  <si>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</si>
  <si>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</si>
  <si>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</si>
  <si>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</si>
  <si>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</si>
  <si>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</si>
  <si>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</si>
  <si>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</si>
  <si>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</si>
  <si>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</si>
  <si>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</si>
  <si>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</si>
  <si>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</si>
  <si>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</si>
  <si>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</si>
  <si>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</si>
  <si>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</si>
  <si>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</si>
  <si>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</si>
  <si>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</si>
  <si>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</si>
  <si>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</si>
  <si>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</si>
  <si>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</si>
  <si>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</si>
  <si>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</si>
  <si>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</si>
  <si>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</si>
  <si>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</si>
  <si>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</si>
  <si>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</si>
  <si>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</si>
  <si>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</si>
  <si>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</si>
  <si>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</si>
  <si>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</si>
  <si>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</si>
  <si>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</si>
  <si>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</si>
  <si>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</si>
  <si>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</si>
  <si>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</si>
  <si>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</si>
  <si>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</si>
  <si>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</si>
  <si>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</si>
  <si>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</si>
  <si>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</si>
  <si>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</si>
  <si>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</si>
  <si>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</si>
  <si>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</si>
  <si>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</si>
  <si>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</si>
  <si>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</si>
  <si>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</si>
  <si>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</si>
  <si>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</si>
  <si>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</si>
  <si>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</si>
  <si>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</si>
  <si>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</si>
  <si>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</si>
  <si>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</si>
  <si>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</si>
  <si>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</si>
  <si>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</si>
  <si>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</si>
  <si>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</si>
  <si>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</si>
  <si>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</si>
  <si>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</si>
  <si>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</si>
  <si>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</si>
  <si>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</si>
  <si>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</si>
  <si>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</si>
  <si>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</si>
  <si>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</si>
  <si>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</si>
  <si>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</si>
  <si>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</si>
  <si>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</si>
  <si>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</si>
  <si>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</si>
  <si>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</si>
  <si>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</si>
  <si>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</si>
  <si>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</si>
  <si>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</si>
  <si>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</si>
  <si>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</si>
  <si>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</si>
  <si>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</si>
  <si>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</si>
  <si>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</si>
  <si>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</si>
  <si>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</si>
  <si>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</si>
  <si>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</si>
  <si>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</si>
  <si>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</si>
  <si>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</si>
  <si>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</si>
  <si>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</si>
  <si>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</si>
  <si>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</si>
  <si>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</si>
  <si>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</si>
  <si>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</si>
  <si>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</si>
  <si>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</si>
  <si>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</si>
  <si>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</si>
  <si>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</si>
  <si>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</si>
  <si>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</si>
  <si>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</si>
  <si>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</si>
  <si>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</si>
  <si>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</si>
  <si>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</si>
  <si>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</si>
  <si>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</si>
  <si>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</si>
  <si>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</si>
  <si>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</si>
  <si>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</si>
  <si>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</si>
  <si>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</si>
  <si>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</si>
  <si>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</si>
  <si>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</si>
  <si>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</si>
  <si>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</si>
  <si>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</si>
  <si>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</si>
  <si>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</si>
  <si>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</si>
  <si>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</si>
  <si>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</si>
  <si>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</si>
  <si>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</si>
  <si>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</si>
  <si>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</si>
  <si>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</si>
  <si>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</si>
  <si>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</si>
  <si>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</si>
  <si>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</si>
  <si>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</si>
  <si>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</si>
  <si>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</si>
  <si>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</si>
  <si>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</si>
  <si>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</si>
  <si>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</si>
  <si>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</si>
  <si>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</si>
  <si>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</si>
  <si>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</si>
  <si>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</si>
  <si>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</si>
  <si>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</si>
  <si>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</si>
  <si>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</si>
  <si>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</si>
  <si>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</si>
  <si>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</si>
  <si>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</si>
  <si>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</si>
  <si>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</si>
  <si>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</si>
  <si>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</si>
  <si>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</si>
  <si>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</si>
  <si>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</si>
  <si>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</si>
  <si>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</si>
  <si>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</si>
  <si>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</si>
  <si>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</si>
  <si>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</si>
  <si>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</si>
  <si>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</si>
  <si>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</si>
  <si>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</si>
  <si>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</si>
  <si>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</si>
  <si>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</si>
  <si>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</si>
  <si>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</si>
  <si>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</si>
  <si>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</si>
  <si>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</si>
  <si>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</si>
  <si>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</si>
  <si>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</si>
  <si>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</si>
  <si>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</si>
  <si>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</si>
  <si>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</si>
  <si>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</si>
  <si>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</si>
  <si>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</si>
  <si>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</si>
  <si>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</si>
  <si>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</si>
  <si>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</si>
  <si>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</si>
  <si>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</si>
  <si>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</si>
  <si>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</si>
  <si>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</si>
  <si>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</si>
  <si>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</si>
  <si>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</si>
  <si>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</si>
  <si>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</si>
  <si>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</si>
  <si>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</si>
  <si>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</si>
  <si>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</si>
  <si>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</si>
  <si>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</si>
  <si>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</si>
  <si>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</si>
  <si>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</si>
  <si>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</si>
  <si>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</si>
  <si>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</si>
  <si>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</si>
  <si>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</si>
  <si>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</si>
  <si>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</si>
  <si>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</si>
  <si>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</si>
  <si>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</si>
  <si>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</si>
  <si>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</si>
  <si>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</si>
  <si>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</si>
  <si>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</si>
  <si>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</si>
  <si>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</si>
  <si>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</si>
  <si>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</si>
  <si>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</si>
  <si>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</si>
  <si>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</si>
  <si>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</si>
  <si>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</si>
  <si>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</si>
  <si>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</si>
  <si>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</si>
  <si>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</si>
  <si>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</si>
  <si>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</si>
  <si>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</si>
  <si>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</si>
  <si>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</si>
  <si>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</si>
  <si>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</si>
  <si>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</si>
  <si>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</si>
  <si>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</si>
  <si>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</si>
  <si>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</si>
  <si>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</si>
  <si>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</si>
  <si>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</si>
  <si>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</si>
  <si>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</si>
  <si>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</si>
  <si>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</si>
  <si>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</si>
  <si>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</si>
  <si>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</si>
  <si>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</si>
  <si>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</si>
  <si>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</si>
  <si>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</si>
  <si>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</si>
  <si>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</si>
  <si>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</si>
  <si>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</si>
  <si>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</si>
  <si>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</si>
  <si>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</si>
  <si>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</si>
  <si>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</si>
  <si>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</si>
  <si>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</si>
  <si>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</si>
  <si>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</si>
  <si>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</si>
  <si>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</si>
  <si>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</si>
  <si>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</si>
  <si>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</si>
  <si>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</si>
  <si>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</si>
  <si>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</si>
  <si>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</si>
  <si>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</si>
  <si>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</si>
  <si>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</si>
  <si>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</si>
  <si>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</si>
  <si>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</si>
  <si>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</si>
  <si>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</si>
  <si>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</si>
  <si>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</si>
  <si>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</si>
  <si>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</si>
  <si>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</si>
  <si>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</si>
  <si>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</si>
  <si>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</si>
  <si>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</si>
  <si>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</si>
  <si>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</si>
  <si>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</si>
  <si>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</si>
  <si>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</si>
  <si>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</si>
  <si>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</si>
  <si>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</si>
  <si>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</si>
  <si>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</si>
  <si>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</si>
  <si>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</si>
  <si>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</si>
  <si>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</si>
  <si>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</si>
  <si>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</si>
  <si>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</si>
  <si>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</si>
  <si>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</si>
  <si>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</si>
  <si>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</si>
  <si>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</si>
  <si>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</si>
  <si>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</si>
  <si>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</si>
  <si>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</si>
  <si>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</si>
  <si>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</si>
  <si>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</si>
  <si>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</si>
  <si>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</si>
  <si>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</si>
  <si>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</si>
  <si>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</si>
  <si>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</si>
  <si>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</si>
  <si>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</si>
  <si>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</si>
  <si>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</si>
  <si>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</si>
  <si>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</si>
  <si>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</si>
  <si>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</si>
  <si>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</si>
  <si>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</si>
  <si>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</si>
  <si>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</si>
  <si>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</si>
  <si>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</si>
  <si>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</si>
  <si>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</si>
  <si>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</si>
  <si>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</si>
  <si>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</si>
  <si>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</si>
  <si>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</si>
  <si>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</si>
  <si>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</si>
  <si>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</si>
  <si>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</si>
  <si>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</si>
  <si>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</si>
  <si>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</si>
  <si>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</si>
  <si>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</si>
  <si>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</si>
  <si>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</si>
  <si>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</si>
  <si>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</si>
  <si>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</si>
  <si>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</si>
  <si>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</si>
  <si>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</si>
  <si>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</si>
  <si>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</si>
  <si>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</si>
  <si>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</si>
  <si>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</si>
  <si>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</si>
  <si>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</si>
  <si>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</si>
  <si>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</si>
  <si>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</si>
  <si>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</si>
  <si>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</si>
  <si>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</si>
  <si>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</si>
  <si>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</si>
  <si>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</si>
  <si>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</si>
  <si>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</si>
  <si>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</si>
  <si>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</si>
  <si>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</si>
  <si>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</si>
  <si>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</si>
  <si>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</si>
  <si>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</si>
  <si>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</si>
  <si>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</si>
  <si>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</si>
  <si>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</si>
  <si>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</si>
  <si>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</si>
  <si>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</si>
  <si>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</si>
  <si>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</si>
  <si>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</si>
  <si>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</si>
  <si>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</si>
  <si>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</si>
  <si>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</si>
  <si>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</si>
  <si>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</si>
  <si>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</si>
  <si>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</si>
  <si>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</si>
  <si>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</si>
  <si>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</si>
  <si>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</si>
  <si>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</si>
  <si>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</si>
  <si>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</si>
  <si>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</si>
  <si>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</si>
  <si>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</si>
  <si>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</si>
  <si>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</si>
  <si>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</si>
  <si>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</si>
  <si>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</si>
  <si>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</si>
  <si>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</si>
  <si>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</si>
  <si>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</si>
  <si>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</si>
  <si>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</si>
  <si>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</si>
  <si>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</si>
  <si>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</si>
  <si>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</si>
  <si>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</si>
  <si>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</si>
  <si>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</si>
  <si>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</si>
  <si>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</si>
  <si>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</si>
  <si>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</si>
  <si>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</si>
  <si>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</si>
  <si>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</si>
  <si>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</si>
  <si>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</si>
  <si>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</si>
  <si>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</si>
  <si>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</si>
  <si>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</si>
  <si>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</si>
  <si>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</si>
  <si>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</si>
  <si>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</si>
  <si>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</si>
  <si>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</si>
  <si>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</si>
  <si>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</si>
  <si>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</si>
  <si>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</si>
  <si>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</si>
  <si>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</si>
  <si>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</si>
  <si>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</si>
  <si>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</si>
  <si>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</si>
  <si>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</si>
  <si>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</si>
  <si>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</si>
  <si>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</si>
  <si>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</si>
  <si>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</si>
  <si>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</si>
  <si>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</si>
  <si>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</si>
  <si>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</si>
  <si>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</si>
  <si>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</si>
  <si>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</si>
  <si>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</si>
  <si>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</si>
  <si>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</si>
  <si>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</si>
  <si>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</si>
  <si>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</si>
  <si>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</si>
  <si>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</si>
  <si>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</si>
  <si>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</si>
  <si>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</si>
  <si>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</si>
  <si>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</si>
  <si>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</si>
  <si>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</si>
  <si>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</si>
  <si>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</si>
  <si>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</si>
  <si>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</si>
  <si>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</si>
  <si>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</si>
  <si>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</si>
  <si>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</si>
  <si>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</si>
  <si>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</si>
  <si>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</si>
  <si>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</si>
  <si>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</si>
  <si>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</si>
  <si>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</si>
  <si>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</si>
  <si>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</si>
  <si>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</si>
  <si>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</si>
  <si>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</si>
  <si>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</si>
  <si>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</si>
  <si>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</si>
  <si>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</si>
  <si>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</si>
  <si>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</si>
  <si>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</si>
  <si>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</si>
  <si>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</si>
  <si>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</si>
  <si>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</si>
  <si>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</si>
  <si>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</si>
  <si>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</si>
  <si>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</si>
  <si>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</si>
  <si>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</si>
  <si>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</si>
  <si>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</si>
  <si>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</si>
  <si>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</si>
  <si>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</si>
  <si>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</si>
  <si>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</si>
  <si>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</si>
  <si>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</si>
  <si>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</si>
  <si>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</si>
  <si>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</si>
  <si>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</si>
  <si>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</si>
  <si>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</si>
  <si>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</si>
  <si>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</si>
  <si>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</si>
  <si>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</si>
  <si>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</si>
  <si>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</si>
  <si>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</si>
  <si>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</si>
  <si>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</si>
  <si>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</si>
  <si>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</si>
  <si>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</si>
  <si>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</si>
  <si>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</si>
  <si>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</si>
  <si>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</si>
  <si>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</si>
  <si>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</si>
  <si>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</si>
  <si>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</si>
  <si>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</si>
  <si>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</si>
  <si>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</si>
  <si>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</si>
  <si>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</si>
  <si>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</si>
  <si>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</si>
  <si>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</si>
  <si>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</si>
  <si>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</si>
  <si>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</si>
  <si>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</si>
  <si>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</si>
  <si>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</si>
  <si>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</si>
  <si>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</si>
  <si>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</si>
  <si>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</si>
  <si>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</si>
  <si>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</si>
  <si>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</si>
  <si>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</si>
  <si>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</si>
  <si>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</si>
  <si>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</si>
  <si>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</si>
  <si>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</si>
  <si>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</si>
  <si>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</si>
  <si>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</si>
  <si>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</si>
  <si>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</si>
  <si>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</si>
  <si>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</si>
  <si>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</si>
  <si>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</si>
  <si>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</si>
  <si>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</si>
  <si>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</si>
  <si>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</si>
  <si>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</si>
  <si>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</si>
  <si>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</si>
  <si>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</si>
  <si>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</si>
  <si>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</si>
  <si>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</si>
  <si>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</si>
  <si>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</si>
  <si>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</si>
  <si>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</si>
  <si>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</si>
  <si>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</si>
  <si>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</si>
  <si>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</si>
  <si>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</si>
  <si>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</si>
  <si>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</si>
  <si>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</si>
  <si>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</si>
  <si>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</si>
  <si>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</si>
  <si>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</si>
  <si>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</si>
  <si>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</si>
  <si>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</si>
  <si>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</si>
  <si>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</si>
  <si>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</si>
  <si>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</si>
  <si>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</si>
  <si>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</si>
  <si>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</si>
  <si>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</si>
  <si>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</si>
  <si>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</si>
  <si>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</si>
  <si>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</si>
  <si>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</si>
  <si>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</si>
  <si>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</si>
  <si>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</si>
  <si>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</si>
  <si>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</si>
  <si>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</si>
  <si>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</si>
  <si>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</si>
  <si>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</si>
  <si>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</si>
  <si>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</si>
  <si>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</si>
  <si>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</si>
  <si>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</si>
  <si>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</si>
  <si>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</si>
  <si>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</si>
  <si>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</si>
  <si>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</si>
  <si>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</si>
  <si>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</si>
  <si>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</si>
  <si>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</si>
  <si>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</si>
  <si>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</si>
  <si>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</si>
  <si>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</si>
  <si>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</si>
  <si>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</si>
  <si>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</si>
  <si>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</si>
  <si>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</si>
  <si>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</si>
  <si>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</si>
  <si>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</si>
  <si>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</si>
  <si>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</si>
  <si>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</si>
  <si>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</si>
  <si>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</si>
  <si>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</si>
  <si>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</si>
  <si>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</si>
  <si>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</si>
  <si>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</si>
  <si>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</si>
  <si>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</si>
  <si>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</si>
  <si>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</si>
  <si>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</si>
  <si>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</si>
  <si>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</si>
  <si>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</si>
  <si>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</si>
  <si>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</si>
  <si>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</si>
  <si>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</si>
  <si>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</si>
  <si>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</si>
  <si>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</si>
  <si>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</si>
  <si>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</si>
  <si>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</si>
  <si>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</si>
  <si>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</si>
  <si>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</si>
  <si>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</si>
  <si>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</si>
  <si>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</si>
  <si>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</si>
  <si>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</si>
  <si>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</si>
  <si>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</si>
  <si>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</si>
  <si>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</si>
  <si>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</si>
  <si>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</si>
  <si>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</si>
  <si>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</si>
  <si>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</si>
  <si>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</si>
  <si>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</si>
  <si>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</si>
  <si>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</si>
  <si>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</si>
  <si>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</si>
  <si>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</si>
  <si>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</si>
  <si>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</si>
  <si>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</si>
  <si>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</si>
  <si>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</si>
  <si>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</si>
  <si>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</si>
  <si>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</si>
  <si>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</si>
  <si>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</si>
  <si>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</si>
  <si>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</si>
  <si>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</si>
  <si>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</si>
  <si>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</si>
  <si>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</si>
  <si>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</si>
  <si>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</si>
  <si>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</si>
  <si>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</si>
  <si>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</si>
  <si>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</si>
  <si>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</si>
  <si>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</si>
  <si>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</si>
  <si>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</si>
  <si>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</si>
  <si>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</si>
  <si>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</si>
  <si>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</si>
  <si>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</si>
  <si>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</si>
  <si>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</si>
  <si>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</si>
  <si>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</si>
  <si>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</si>
  <si>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</si>
  <si>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</si>
  <si>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</si>
  <si>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</si>
  <si>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</si>
  <si>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</si>
  <si>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</si>
  <si>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</si>
  <si>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</si>
  <si>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</si>
  <si>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</si>
  <si>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</si>
  <si>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</si>
  <si>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</si>
  <si>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</si>
  <si>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</si>
  <si>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</si>
  <si>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</si>
  <si>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</si>
  <si>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</si>
  <si>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</si>
  <si>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</si>
  <si>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</si>
  <si>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</si>
  <si>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</si>
  <si>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</si>
  <si>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</si>
  <si>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</si>
  <si>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</si>
  <si>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</si>
  <si>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</si>
  <si>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</si>
  <si>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</si>
  <si>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</si>
  <si>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</si>
  <si>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</si>
  <si>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</si>
  <si>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</si>
  <si>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</si>
  <si>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</si>
  <si>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</si>
  <si>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</si>
  <si>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</si>
  <si>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</si>
  <si>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</si>
  <si>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</si>
  <si>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</si>
  <si>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</si>
  <si>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</si>
  <si>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</si>
  <si>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</si>
  <si>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</si>
  <si>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</si>
  <si>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</si>
  <si>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</si>
  <si>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</si>
  <si>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</si>
  <si>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</si>
  <si>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</si>
  <si>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</si>
  <si>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</si>
  <si>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</si>
  <si>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</si>
  <si>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</si>
  <si>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</si>
  <si>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</si>
  <si>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</si>
  <si>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</si>
  <si>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</si>
  <si>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</si>
  <si>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</si>
  <si>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</si>
  <si>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</si>
  <si>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</si>
  <si>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</si>
  <si>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</si>
  <si>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</si>
  <si>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</si>
  <si>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</si>
  <si>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</si>
  <si>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</si>
  <si>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</si>
  <si>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</si>
  <si>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</si>
  <si>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</si>
  <si>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</si>
  <si>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</si>
  <si>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</si>
  <si>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</si>
  <si>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</si>
  <si>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</si>
  <si>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</si>
  <si>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</si>
  <si>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</si>
  <si>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</si>
  <si>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</si>
  <si>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</si>
  <si>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</si>
  <si>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</si>
  <si>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</si>
  <si>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</si>
  <si>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</si>
  <si>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</si>
  <si>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</si>
  <si>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</si>
  <si>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</si>
  <si>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</si>
  <si>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</si>
  <si>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</si>
  <si>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</si>
  <si>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</si>
  <si>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</si>
  <si>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</si>
  <si>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</si>
  <si>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</si>
  <si>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</si>
  <si>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</si>
  <si>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</si>
  <si>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</si>
  <si>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</si>
  <si>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</si>
  <si>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</si>
  <si>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</si>
  <si>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</si>
  <si>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</si>
  <si>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</si>
  <si>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</si>
  <si>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</si>
  <si>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</si>
  <si>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</si>
  <si>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</si>
  <si>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</si>
  <si>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</si>
  <si>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</si>
  <si>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</si>
  <si>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</si>
  <si>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</si>
  <si>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</si>
  <si>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</si>
  <si>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</si>
  <si>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</si>
  <si>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</si>
  <si>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</si>
  <si>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</si>
  <si>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</si>
  <si>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</si>
  <si>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</si>
  <si>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</si>
  <si>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</si>
  <si>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</si>
  <si>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</si>
  <si>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</si>
  <si>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</si>
  <si>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</si>
  <si>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</si>
  <si>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</si>
  <si>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</si>
  <si>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</si>
  <si>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</si>
  <si>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</si>
  <si>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</si>
  <si>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</si>
  <si>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</si>
  <si>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</si>
  <si>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</si>
  <si>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</si>
  <si>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</si>
  <si>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</si>
  <si>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</si>
  <si>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</si>
  <si>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</si>
  <si>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</si>
  <si>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</si>
  <si>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</si>
  <si>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</si>
  <si>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</si>
  <si>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</si>
  <si>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</si>
  <si>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</si>
  <si>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</si>
  <si>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</si>
  <si>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</si>
  <si>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</si>
  <si>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</si>
  <si>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</si>
  <si>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</si>
  <si>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</si>
  <si>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</si>
  <si>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</si>
  <si>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</si>
  <si>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</si>
  <si>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</si>
  <si>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</si>
  <si>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</si>
  <si>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</si>
  <si>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</si>
  <si>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</si>
  <si>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</si>
  <si>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</si>
  <si>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</si>
  <si>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</si>
  <si>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</si>
  <si>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</si>
  <si>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</si>
  <si>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</si>
  <si>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</si>
  <si>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</si>
  <si>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</si>
  <si>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</si>
  <si>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</si>
  <si>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</si>
  <si>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</si>
  <si>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</si>
  <si>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</si>
  <si>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</si>
  <si>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</si>
  <si>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</si>
  <si>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</si>
  <si>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</si>
  <si>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</si>
  <si>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</si>
  <si>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</si>
  <si>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</si>
  <si>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</si>
  <si>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</si>
  <si>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</si>
  <si>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</si>
  <si>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</si>
  <si>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</si>
  <si>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</si>
  <si>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</si>
  <si>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</si>
  <si>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</si>
  <si>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</si>
  <si>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</si>
  <si>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</si>
  <si>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</si>
  <si>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</si>
  <si>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</si>
  <si>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</si>
  <si>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</si>
  <si>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</si>
  <si>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</si>
  <si>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</si>
  <si>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</si>
  <si>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</si>
  <si>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</si>
  <si>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</si>
  <si>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</si>
  <si>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</si>
  <si>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</si>
  <si>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</si>
  <si>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</si>
  <si>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</si>
  <si>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</si>
  <si>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</si>
  <si>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</si>
  <si>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</si>
  <si>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</si>
  <si>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</si>
  <si>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</si>
  <si>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</si>
  <si>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</si>
  <si>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</si>
  <si>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</si>
  <si>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</si>
  <si>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</si>
  <si>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</si>
  <si>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</si>
  <si>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</si>
  <si>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</si>
  <si>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</si>
  <si>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</si>
  <si>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</si>
  <si>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</si>
  <si>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</si>
  <si>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</si>
  <si>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</si>
  <si>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</si>
  <si>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</si>
  <si>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</si>
  <si>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</si>
  <si>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</si>
  <si>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</si>
  <si>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</si>
  <si>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</si>
  <si>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</si>
  <si>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</si>
  <si>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</si>
  <si>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</si>
  <si>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</si>
  <si>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</si>
  <si>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</si>
  <si>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</si>
  <si>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</si>
  <si>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</si>
  <si>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</si>
  <si>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</si>
  <si>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</si>
  <si>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</si>
  <si>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</si>
  <si>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</si>
  <si>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</si>
  <si>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</si>
  <si>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</si>
  <si>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</si>
  <si>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</si>
  <si>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</si>
  <si>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</si>
  <si>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</si>
  <si>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</si>
  <si>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</si>
  <si>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</si>
  <si>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</si>
  <si>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</si>
  <si>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</si>
  <si>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</si>
  <si>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</si>
  <si>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</si>
  <si>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</si>
  <si>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</si>
  <si>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</si>
  <si>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</si>
  <si>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</si>
  <si>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</si>
  <si>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</si>
  <si>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</si>
  <si>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</si>
  <si>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</si>
  <si>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</si>
  <si>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</si>
  <si>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</si>
  <si>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</si>
  <si>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</si>
  <si>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</si>
  <si>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</si>
  <si>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</si>
  <si>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</si>
  <si>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</si>
  <si>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</si>
  <si>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</si>
  <si>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</si>
  <si>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</si>
  <si>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</si>
  <si>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</si>
  <si>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</si>
  <si>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</si>
  <si>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</si>
  <si>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</si>
  <si>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</si>
  <si>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</si>
  <si>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</si>
  <si>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</si>
  <si>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</si>
  <si>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</si>
  <si>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</si>
  <si>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</si>
  <si>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</si>
  <si>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</si>
  <si>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</si>
  <si>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</si>
  <si>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</si>
  <si>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</si>
  <si>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</si>
  <si>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</si>
  <si>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</si>
  <si>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</si>
  <si>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</si>
  <si>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</si>
  <si>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</si>
  <si>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</si>
  <si>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</si>
  <si>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</si>
  <si>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</si>
  <si>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</si>
  <si>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</si>
  <si>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</si>
  <si>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</si>
  <si>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</si>
  <si>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</si>
  <si>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</si>
  <si>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</si>
  <si>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</si>
  <si>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</si>
  <si>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</si>
  <si>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</si>
  <si>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</si>
  <si>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</si>
  <si>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</si>
  <si>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</si>
  <si>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</si>
  <si>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</si>
  <si>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</si>
  <si>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</si>
  <si>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</si>
  <si>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</si>
  <si>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</si>
  <si>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</si>
  <si>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</si>
  <si>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</si>
  <si>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</si>
  <si>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</si>
  <si>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</si>
  <si>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</si>
  <si>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</si>
  <si>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</si>
  <si>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</si>
  <si>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</si>
  <si>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</si>
  <si>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</si>
  <si>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</si>
  <si>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</si>
  <si>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</si>
  <si>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</si>
  <si>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</si>
  <si>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</si>
  <si>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</si>
  <si>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</si>
  <si>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</si>
  <si>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</si>
  <si>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</si>
  <si>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</si>
  <si>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</si>
  <si>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</si>
  <si>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</si>
  <si>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</si>
  <si>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</si>
  <si>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</si>
  <si>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</si>
  <si>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</si>
  <si>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</si>
  <si>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</si>
  <si>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</si>
  <si>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</si>
  <si>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</si>
  <si>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</si>
  <si>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</si>
  <si>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</si>
  <si>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</si>
  <si>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</si>
  <si>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</si>
  <si>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</si>
  <si>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</si>
  <si>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</si>
  <si>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</si>
  <si>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</si>
  <si>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</si>
  <si>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</si>
  <si>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</si>
  <si>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</si>
  <si>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</si>
  <si>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</si>
  <si>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</si>
  <si>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</si>
  <si>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</si>
  <si>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</si>
  <si>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</si>
  <si>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</si>
  <si>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</si>
  <si>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</si>
  <si>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</si>
  <si>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</si>
  <si>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</si>
  <si>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</si>
  <si>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</si>
  <si>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</si>
  <si>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</si>
  <si>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</si>
  <si>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</si>
  <si>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</si>
  <si>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</si>
  <si>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</si>
  <si>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</si>
  <si>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</si>
  <si>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</si>
  <si>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</si>
  <si>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</si>
  <si>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</si>
  <si>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</si>
  <si>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</si>
  <si>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</si>
  <si>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</si>
  <si>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</si>
  <si>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</si>
  <si>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</si>
  <si>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</si>
  <si>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</si>
  <si>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</si>
  <si>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</si>
  <si>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</si>
  <si>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</si>
  <si>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</si>
  <si>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</si>
  <si>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</si>
  <si>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</si>
  <si>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</si>
  <si>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</si>
  <si>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</si>
  <si>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</si>
  <si>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</si>
  <si>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</si>
  <si>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</si>
  <si>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</si>
  <si>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</si>
  <si>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</si>
  <si>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</si>
  <si>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</si>
  <si>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</si>
  <si>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</si>
  <si>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</si>
  <si>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</si>
  <si>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</si>
  <si>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</si>
  <si>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</si>
  <si>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</si>
  <si>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</si>
  <si>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</si>
  <si>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</si>
  <si>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</si>
  <si>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</si>
  <si>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</si>
  <si>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</si>
  <si>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</si>
  <si>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</si>
  <si>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</si>
  <si>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</si>
  <si>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</si>
  <si>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</si>
  <si>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</si>
  <si>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</si>
  <si>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</si>
  <si>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</si>
  <si>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</si>
  <si>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</si>
  <si>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</si>
  <si>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</si>
  <si>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</si>
  <si>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</si>
  <si>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</si>
  <si>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</si>
  <si>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</si>
  <si>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</si>
  <si>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</si>
  <si>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</si>
  <si>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</si>
  <si>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</si>
  <si>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</si>
  <si>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</si>
  <si>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</si>
  <si>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</si>
  <si>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</si>
  <si>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</si>
  <si>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</si>
  <si>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</si>
  <si>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</si>
  <si>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</si>
  <si>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</si>
  <si>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</si>
  <si>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</si>
  <si>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</si>
  <si>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</si>
  <si>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</si>
  <si>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</si>
  <si>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</si>
  <si>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</si>
  <si>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</si>
  <si>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</si>
  <si>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</si>
  <si>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</si>
  <si>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</si>
  <si>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</si>
  <si>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</si>
  <si>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</si>
  <si>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</si>
  <si>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</si>
  <si>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</si>
  <si>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</si>
  <si>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</si>
  <si>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</si>
  <si>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</si>
  <si>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</si>
  <si>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</si>
  <si>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</si>
  <si>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</si>
  <si>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</si>
  <si>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</si>
  <si>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</si>
  <si>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</si>
  <si>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</si>
  <si>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</si>
  <si>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</si>
  <si>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</si>
  <si>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</si>
  <si>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</si>
  <si>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</si>
  <si>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</si>
  <si>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</si>
  <si>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</si>
  <si>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</si>
  <si>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</si>
  <si>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</si>
  <si>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</si>
  <si>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</si>
  <si>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</si>
  <si>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</si>
  <si>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</si>
  <si>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</si>
  <si>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</si>
  <si>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</si>
  <si>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</si>
  <si>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</si>
  <si>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</si>
  <si>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</si>
  <si>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</si>
  <si>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</si>
  <si>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</si>
  <si>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</si>
  <si>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</si>
  <si>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</si>
  <si>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</si>
  <si>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</si>
  <si>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</si>
  <si>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</si>
  <si>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</si>
  <si>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</si>
  <si>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</si>
  <si>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</si>
  <si>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</si>
  <si>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</si>
  <si>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</si>
  <si>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</si>
  <si>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</si>
  <si>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</si>
  <si>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</si>
  <si>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</si>
  <si>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</si>
  <si>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</si>
  <si>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</si>
  <si>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</si>
  <si>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</si>
  <si>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</si>
  <si>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</si>
  <si>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</si>
  <si>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</si>
  <si>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</si>
  <si>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</si>
  <si>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</si>
  <si>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</si>
  <si>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</si>
  <si>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</si>
  <si>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</si>
  <si>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</si>
  <si>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</si>
  <si>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</si>
  <si>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</si>
  <si>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</si>
  <si>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</si>
  <si>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</si>
  <si>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</si>
  <si>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</si>
  <si>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</si>
  <si>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</si>
  <si>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</si>
  <si>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</si>
  <si>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</si>
  <si>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</si>
  <si>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</si>
  <si>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</si>
  <si>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</si>
  <si>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</si>
  <si>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</si>
  <si>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</si>
  <si>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</si>
  <si>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</si>
  <si>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</si>
  <si>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</si>
  <si>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</si>
  <si>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</si>
  <si>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</si>
  <si>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</si>
  <si>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</si>
  <si>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</si>
  <si>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</si>
  <si>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</si>
  <si>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</si>
  <si>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</si>
  <si>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</si>
  <si>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</si>
  <si>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</si>
  <si>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</si>
  <si>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</si>
  <si>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</si>
  <si>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</si>
  <si>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</si>
  <si>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</si>
  <si>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</si>
  <si>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</si>
  <si>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</si>
  <si>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</si>
  <si>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</si>
  <si>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</si>
  <si>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</si>
  <si>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</si>
  <si>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</si>
  <si>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</si>
  <si>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</si>
  <si>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</si>
  <si>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</si>
  <si>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</si>
  <si>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</si>
  <si>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</si>
  <si>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</si>
  <si>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</si>
  <si>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</si>
  <si>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</si>
  <si>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</si>
  <si>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</si>
  <si>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</si>
  <si>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</si>
  <si>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</si>
  <si>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</si>
  <si>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</si>
  <si>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</si>
  <si>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</si>
  <si>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</si>
  <si>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</si>
  <si>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</si>
  <si>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</si>
  <si>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</si>
  <si>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</si>
  <si>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</si>
  <si>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</si>
  <si>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</si>
  <si>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</si>
  <si>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</si>
  <si>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</si>
  <si>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</si>
  <si>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</si>
  <si>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</si>
  <si>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</si>
  <si>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</si>
  <si>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</si>
  <si>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</si>
  <si>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</si>
  <si>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</si>
  <si>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</si>
  <si>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</si>
  <si>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</si>
  <si>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</si>
  <si>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</si>
  <si>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</si>
  <si>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</si>
  <si>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</si>
  <si>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</si>
  <si>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</si>
  <si>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</si>
  <si>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</si>
  <si>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</si>
  <si>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</si>
  <si>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</si>
  <si>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</si>
  <si>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</si>
  <si>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</si>
  <si>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</si>
  <si>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</si>
  <si>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</si>
  <si>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</si>
  <si>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</si>
  <si>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</si>
  <si>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</si>
  <si>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</si>
  <si>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</si>
  <si>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</si>
  <si>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</si>
  <si>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</si>
  <si>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</si>
  <si>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</si>
  <si>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</si>
  <si>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</si>
  <si>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</si>
  <si>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</si>
  <si>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</si>
  <si>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</si>
  <si>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</si>
  <si>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</si>
  <si>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</si>
  <si>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</si>
  <si>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</si>
  <si>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</si>
  <si>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</si>
  <si>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</si>
  <si>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</si>
  <si>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</si>
  <si>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</si>
  <si>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</si>
  <si>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</si>
  <si>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</si>
  <si>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</si>
  <si>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</si>
  <si>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</si>
  <si>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</si>
  <si>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</si>
  <si>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</si>
  <si>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</si>
  <si>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</si>
  <si>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</si>
  <si>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</si>
  <si>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</si>
  <si>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</si>
  <si>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</si>
  <si>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</si>
  <si>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</si>
  <si>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</si>
  <si>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</si>
  <si>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</si>
  <si>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</si>
  <si>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</si>
  <si>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</si>
  <si>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</si>
  <si>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</si>
  <si>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</si>
  <si>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</si>
  <si>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</si>
  <si>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</si>
  <si>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</si>
  <si>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</si>
  <si>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</si>
  <si>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</si>
  <si>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</si>
  <si>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</si>
  <si>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</si>
  <si>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</si>
  <si>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</si>
  <si>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</si>
  <si>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</si>
  <si>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</si>
  <si>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</si>
  <si>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</si>
  <si>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</si>
  <si>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</si>
  <si>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</si>
  <si>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</si>
  <si>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</si>
  <si>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</si>
  <si>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</si>
  <si>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</si>
  <si>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</si>
  <si>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</si>
  <si>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</si>
  <si>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</si>
  <si>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</si>
  <si>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</si>
  <si>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</si>
  <si>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</si>
  <si>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</si>
  <si>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</si>
  <si>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</si>
  <si>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</si>
  <si>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</si>
  <si>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</si>
  <si>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</si>
  <si>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</si>
  <si>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</si>
  <si>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</si>
  <si>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</si>
  <si>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</si>
  <si>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</si>
  <si>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</si>
  <si>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</si>
  <si>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</si>
  <si>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</si>
  <si>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</si>
  <si>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</si>
  <si>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</si>
  <si>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</si>
  <si>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</si>
  <si>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</si>
  <si>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</si>
  <si>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</si>
  <si>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</si>
  <si>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</si>
  <si>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</si>
  <si>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</si>
  <si>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</si>
  <si>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</si>
  <si>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</si>
  <si>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</si>
  <si>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</si>
  <si>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</si>
  <si>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</si>
  <si>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</si>
  <si>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</si>
  <si>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</si>
  <si>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</si>
  <si>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</si>
  <si>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</si>
  <si>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</si>
  <si>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</si>
  <si>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</si>
  <si>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</si>
  <si>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</si>
  <si>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</si>
  <si>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</si>
  <si>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</si>
  <si>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</si>
  <si>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</si>
  <si>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</si>
  <si>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</si>
  <si>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</si>
  <si>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</si>
  <si>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</si>
  <si>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</si>
  <si>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</si>
  <si>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</si>
  <si>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</si>
  <si>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</si>
  <si>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</si>
  <si>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</si>
  <si>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</si>
  <si>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</si>
  <si>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</si>
  <si>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</si>
  <si>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</si>
  <si>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</si>
  <si>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</si>
  <si>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</si>
  <si>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</si>
  <si>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</si>
  <si>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</si>
  <si>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</si>
  <si>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</si>
  <si>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</si>
  <si>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</si>
  <si>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</si>
  <si>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</si>
  <si>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</si>
  <si>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</si>
  <si>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</si>
  <si>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</si>
  <si>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</si>
  <si>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</si>
  <si>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</si>
  <si>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</si>
  <si>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</si>
  <si>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</si>
  <si>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</si>
  <si>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</si>
  <si>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</si>
  <si>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</si>
  <si>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</si>
  <si>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</si>
  <si>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</si>
  <si>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</si>
  <si>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</si>
  <si>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</si>
  <si>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</si>
  <si>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</si>
  <si>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</si>
  <si>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</si>
  <si>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</si>
  <si>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</si>
  <si>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</si>
  <si>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</si>
  <si>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</si>
  <si>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</si>
  <si>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</si>
  <si>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</si>
  <si>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</si>
  <si>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</si>
  <si>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</si>
  <si>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</si>
  <si>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</si>
  <si>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</si>
  <si>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</si>
  <si>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</si>
  <si>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</si>
  <si>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</si>
  <si>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</si>
  <si>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</si>
  <si>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</si>
  <si>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</si>
  <si>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</si>
  <si>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</si>
  <si>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</si>
  <si>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</si>
  <si>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</si>
  <si>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</si>
  <si>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</si>
  <si>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</si>
  <si>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</si>
  <si>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</si>
  <si>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</si>
  <si>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</si>
  <si>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</si>
  <si>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</si>
  <si>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</si>
  <si>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</si>
  <si>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</si>
  <si>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</si>
  <si>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</si>
  <si>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</si>
  <si>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</si>
  <si>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</si>
  <si>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</si>
  <si>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</si>
  <si>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</si>
  <si>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</si>
  <si>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</si>
  <si>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</si>
  <si>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</si>
  <si>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</si>
  <si>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</si>
  <si>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</si>
  <si>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</si>
  <si>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</si>
  <si>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</si>
  <si>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</si>
  <si>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</si>
  <si>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</si>
  <si>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</si>
  <si>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</si>
  <si>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</si>
  <si>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</si>
  <si>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</si>
  <si>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</si>
  <si>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</si>
  <si>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</si>
  <si>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</si>
  <si>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</si>
  <si>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</si>
  <si>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</si>
  <si>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</si>
  <si>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</si>
  <si>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</si>
  <si>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</si>
  <si>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</si>
  <si>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</si>
  <si>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</si>
  <si>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</si>
  <si>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</si>
  <si>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</si>
  <si>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</si>
  <si>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</si>
  <si>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</si>
  <si>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</si>
  <si>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</si>
  <si>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</si>
  <si>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</si>
  <si>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</si>
  <si>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</si>
  <si>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</si>
  <si>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</si>
  <si>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</si>
  <si>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</si>
  <si>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</si>
  <si>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</si>
  <si>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</si>
  <si>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</si>
  <si>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</si>
  <si>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</si>
  <si>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</si>
  <si>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</si>
  <si>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</si>
  <si>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</si>
  <si>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</si>
  <si>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</si>
  <si>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</si>
  <si>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</si>
  <si>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</si>
  <si>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</si>
  <si>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</si>
  <si>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</si>
  <si>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</si>
  <si>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</si>
  <si>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</si>
  <si>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</si>
  <si>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</si>
  <si>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</si>
  <si>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</si>
  <si>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</si>
  <si>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</si>
  <si>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</si>
  <si>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</si>
  <si>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</si>
  <si>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</si>
  <si>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</si>
  <si>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</si>
  <si>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</si>
  <si>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</si>
  <si>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</si>
  <si>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</si>
  <si>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</si>
  <si>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</si>
  <si>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</si>
  <si>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</si>
  <si>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</si>
  <si>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</si>
  <si>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</si>
  <si>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</si>
  <si>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</si>
  <si>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</si>
  <si>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</si>
  <si>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</si>
  <si>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</si>
  <si>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</si>
  <si>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</si>
  <si>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</si>
  <si>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</si>
  <si>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</si>
  <si>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</si>
  <si>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</si>
  <si>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</si>
  <si>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</si>
  <si>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</si>
  <si>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</si>
  <si>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</si>
  <si>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</si>
  <si>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</si>
  <si>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</si>
  <si>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</si>
  <si>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</si>
  <si>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</si>
  <si>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</si>
  <si>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</si>
  <si>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</si>
  <si>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</si>
  <si>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</si>
  <si>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</si>
  <si>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</si>
  <si>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</si>
  <si>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</si>
  <si>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</si>
  <si>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</si>
  <si>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</si>
  <si>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</si>
  <si>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</si>
  <si>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</si>
  <si>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</si>
  <si>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</si>
  <si>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</si>
  <si>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</si>
  <si>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</si>
  <si>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</si>
  <si>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</si>
  <si>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</si>
  <si>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</si>
  <si>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</si>
  <si>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</si>
  <si>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</si>
  <si>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</si>
  <si>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</si>
  <si>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</si>
  <si>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</si>
  <si>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</si>
  <si>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</si>
  <si>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</si>
  <si>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</si>
  <si>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</si>
  <si>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</si>
  <si>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</si>
  <si>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</si>
  <si>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</si>
  <si>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</si>
  <si>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</si>
  <si>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</si>
  <si>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</si>
  <si>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</si>
  <si>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</si>
  <si>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</si>
  <si>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</si>
  <si>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</si>
  <si>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</si>
  <si>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</si>
  <si>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</si>
  <si>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</si>
  <si>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</si>
  <si>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</si>
  <si>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</si>
  <si>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</si>
  <si>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</si>
  <si>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</si>
  <si>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</si>
  <si>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</si>
  <si>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</si>
  <si>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</si>
  <si>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</si>
  <si>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</si>
  <si>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</si>
  <si>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</si>
  <si>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</si>
  <si>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</si>
  <si>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</si>
  <si>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</si>
  <si>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</si>
  <si>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</si>
  <si>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</si>
  <si>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</si>
  <si>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</si>
  <si>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</si>
  <si>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</si>
  <si>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</si>
  <si>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</si>
  <si>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</si>
  <si>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</si>
  <si>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</si>
  <si>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</si>
  <si>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</si>
  <si>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</si>
  <si>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</si>
  <si>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</si>
  <si>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</si>
  <si>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</si>
  <si>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</si>
  <si>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</si>
  <si>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</si>
  <si>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</si>
  <si>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</si>
  <si>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</si>
  <si>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</si>
  <si>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</si>
  <si>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</si>
  <si>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</si>
  <si>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</si>
  <si>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</si>
  <si>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</si>
  <si>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</si>
  <si>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</si>
  <si>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</si>
  <si>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</si>
  <si>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</si>
  <si>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</si>
  <si>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</si>
  <si>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</si>
  <si>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</si>
  <si>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</si>
  <si>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</si>
  <si>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</si>
  <si>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</si>
  <si>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</si>
  <si>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</si>
  <si>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</si>
  <si>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</si>
  <si>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</si>
  <si>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</si>
  <si>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</si>
  <si>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</si>
  <si>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</si>
  <si>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</si>
  <si>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</si>
  <si>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</si>
  <si>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</si>
  <si>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</si>
  <si>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</si>
  <si>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</si>
  <si>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</si>
  <si>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</si>
  <si>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</si>
  <si>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</si>
  <si>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</si>
  <si>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</si>
  <si>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</si>
  <si>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</si>
  <si>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</si>
  <si>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</si>
  <si>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</si>
  <si>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</si>
  <si>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</si>
  <si>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</si>
  <si>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</si>
  <si>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</si>
  <si>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</si>
  <si>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</si>
  <si>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</si>
  <si>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</si>
  <si>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</si>
  <si>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</si>
  <si>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</si>
  <si>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</si>
  <si>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</si>
  <si>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</si>
  <si>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</si>
  <si>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</si>
  <si>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</si>
  <si>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</si>
  <si>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</si>
  <si>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</si>
  <si>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</si>
  <si>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</si>
  <si>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</si>
  <si>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</si>
  <si>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</si>
  <si>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</si>
  <si>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</si>
  <si>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</si>
  <si>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</si>
  <si>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</si>
  <si>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</si>
  <si>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</si>
  <si>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</si>
  <si>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</si>
  <si>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</si>
  <si>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</si>
  <si>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</si>
  <si>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</si>
  <si>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</si>
  <si>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</si>
  <si>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</si>
  <si>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</si>
  <si>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</si>
  <si>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</si>
  <si>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</si>
  <si>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</si>
  <si>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</si>
  <si>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</si>
  <si>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</si>
  <si>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</si>
  <si>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</si>
  <si>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</si>
  <si>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</si>
  <si>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</si>
  <si>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</si>
  <si>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</si>
  <si>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</si>
  <si>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</si>
  <si>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</si>
  <si>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</si>
  <si>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</si>
  <si>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</si>
  <si>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</si>
  <si>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</si>
  <si>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</si>
  <si>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</si>
  <si>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</si>
  <si>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</si>
  <si>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</si>
  <si>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</si>
  <si>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</si>
  <si>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</si>
  <si>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</si>
  <si>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</si>
  <si>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</si>
  <si>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</si>
  <si>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</si>
  <si>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</si>
  <si>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</si>
  <si>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</si>
  <si>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</si>
  <si>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</si>
  <si>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</si>
  <si>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</si>
  <si>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</si>
  <si>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</si>
  <si>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</si>
  <si>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</si>
  <si>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</si>
  <si>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</si>
  <si>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</si>
  <si>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</si>
  <si>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</si>
  <si>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</si>
  <si>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</si>
  <si>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</si>
  <si>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</si>
  <si>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</si>
  <si>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</si>
  <si>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</si>
  <si>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</si>
  <si>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</si>
  <si>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</si>
  <si>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</si>
  <si>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</si>
  <si>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</si>
  <si>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</si>
  <si>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</si>
  <si>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</si>
  <si>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</si>
  <si>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</si>
  <si>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</si>
  <si>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</si>
  <si>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</si>
  <si>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</si>
  <si>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</si>
  <si>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</si>
  <si>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</si>
  <si>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</si>
  <si>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</si>
  <si>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</si>
  <si>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</si>
  <si>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</si>
  <si>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</si>
  <si>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</si>
  <si>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</si>
  <si>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</si>
  <si>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</si>
  <si>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</si>
  <si>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</si>
  <si>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</si>
  <si>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</si>
  <si>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</si>
  <si>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</si>
  <si>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</si>
  <si>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</si>
  <si>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</si>
  <si>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</si>
  <si>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</si>
  <si>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</si>
  <si>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</si>
  <si>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</si>
  <si>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</si>
  <si>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</si>
  <si>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</si>
  <si>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</si>
  <si>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</si>
  <si>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</si>
  <si>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</si>
  <si>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</si>
  <si>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</si>
  <si>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</si>
  <si>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</si>
  <si>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</si>
  <si>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</si>
  <si>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</si>
  <si>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</si>
  <si>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</si>
  <si>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</si>
  <si>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</si>
  <si>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</si>
  <si>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</si>
  <si>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</si>
  <si>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</si>
  <si>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</si>
  <si>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</si>
  <si>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</si>
  <si>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</si>
  <si>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</si>
  <si>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</si>
  <si>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</si>
  <si>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</si>
  <si>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</si>
  <si>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</si>
  <si>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</si>
  <si>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</si>
  <si>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</si>
  <si>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</si>
  <si>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</si>
  <si>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</si>
  <si>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</si>
  <si>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</si>
  <si>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</si>
  <si>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</si>
  <si>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</si>
  <si>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</si>
  <si>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</si>
  <si>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</si>
  <si>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</si>
  <si>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</si>
  <si>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</si>
  <si>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</si>
  <si>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</si>
  <si>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</si>
  <si>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</si>
  <si>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</si>
  <si>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</si>
  <si>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</si>
  <si>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</si>
  <si>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</si>
  <si>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</si>
  <si>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</si>
  <si>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</si>
  <si>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</si>
  <si>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</si>
  <si>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</si>
  <si>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</si>
  <si>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</si>
  <si>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</si>
  <si>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</si>
  <si>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</si>
  <si>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</si>
  <si>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</si>
  <si>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</si>
  <si>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</si>
  <si>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</si>
  <si>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</si>
  <si>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</si>
  <si>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</si>
  <si>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</si>
  <si>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</si>
  <si>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</si>
  <si>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</si>
  <si>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</si>
  <si>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</si>
  <si>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</si>
  <si>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</si>
  <si>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</si>
  <si>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</si>
  <si>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</si>
  <si>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</si>
  <si>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</si>
  <si>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</si>
  <si>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</si>
  <si>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</si>
  <si>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</si>
  <si>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</si>
  <si>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</si>
  <si>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</si>
  <si>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</si>
  <si>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</si>
  <si>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</si>
  <si>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</si>
  <si>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</si>
  <si>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</si>
  <si>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</si>
  <si>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</si>
  <si>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</si>
  <si>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</si>
  <si>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</si>
  <si>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</si>
  <si>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</si>
  <si>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</si>
  <si>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</si>
  <si>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</si>
  <si>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</si>
  <si>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</si>
  <si>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</si>
  <si>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</si>
  <si>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</si>
  <si>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</si>
  <si>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</si>
  <si>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</si>
  <si>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</si>
  <si>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</si>
  <si>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</si>
  <si>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</si>
  <si>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</si>
  <si>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</si>
  <si>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</si>
  <si>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</si>
  <si>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</si>
  <si>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</si>
  <si>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</si>
  <si>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</si>
  <si>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</si>
  <si>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</si>
  <si>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</si>
  <si>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</si>
  <si>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</si>
  <si>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</si>
  <si>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</si>
  <si>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</si>
  <si>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</si>
  <si>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</si>
  <si>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</si>
  <si>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</si>
  <si>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</si>
  <si>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</si>
  <si>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</si>
  <si>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</si>
  <si>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</si>
  <si>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</si>
  <si>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</si>
  <si>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</si>
  <si>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</si>
  <si>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</si>
  <si>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</si>
  <si>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</si>
  <si>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</si>
  <si>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</si>
  <si>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</si>
  <si>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</si>
  <si>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</si>
  <si>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</si>
  <si>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</si>
  <si>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</si>
  <si>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</si>
  <si>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</si>
  <si>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</si>
  <si>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</si>
  <si>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</si>
  <si>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</si>
  <si>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</si>
  <si>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</si>
  <si>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</si>
  <si>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</si>
  <si>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</si>
  <si>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</si>
  <si>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</si>
  <si>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</si>
  <si>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</si>
  <si>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</si>
  <si>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</si>
  <si>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</si>
  <si>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</si>
  <si>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</si>
  <si>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</si>
  <si>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</si>
  <si>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</si>
  <si>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</si>
  <si>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</si>
  <si>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</si>
  <si>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</si>
  <si>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</si>
  <si>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</si>
  <si>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</si>
  <si>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</si>
  <si>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</si>
  <si>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</si>
  <si>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</si>
  <si>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</si>
  <si>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</si>
  <si>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</si>
  <si>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</si>
  <si>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</si>
  <si>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</si>
  <si>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</si>
  <si>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</si>
  <si>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</si>
  <si>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</si>
  <si>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</si>
  <si>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</si>
  <si>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</si>
  <si>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</si>
  <si>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</si>
  <si>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</si>
  <si>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</si>
  <si>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</si>
  <si>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</si>
  <si>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</si>
  <si>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</si>
  <si>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</si>
  <si>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</si>
  <si>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</si>
  <si>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</si>
  <si>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</si>
  <si>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</si>
  <si>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</si>
  <si>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</si>
  <si>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</si>
  <si>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</si>
  <si>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</si>
  <si>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</si>
  <si>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</si>
  <si>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</si>
  <si>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</si>
  <si>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</si>
  <si>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</si>
  <si>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</si>
  <si>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</si>
  <si>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</si>
  <si>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</si>
  <si>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</si>
  <si>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</si>
  <si>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</si>
  <si>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</si>
  <si>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</si>
  <si>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</si>
  <si>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</si>
  <si>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</si>
  <si>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</si>
  <si>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</si>
  <si>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</si>
  <si>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</si>
  <si>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</si>
  <si>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</si>
  <si>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</si>
  <si>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</si>
  <si>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</si>
  <si>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</si>
  <si>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</si>
  <si>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</si>
  <si>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</si>
  <si>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</si>
  <si>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</si>
  <si>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</si>
  <si>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</si>
  <si>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</si>
  <si>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</si>
  <si>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</si>
  <si>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</si>
  <si>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</si>
  <si>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</si>
  <si>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</si>
  <si>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</si>
  <si>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</si>
  <si>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</si>
  <si>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</si>
  <si>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</si>
  <si>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</si>
  <si>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</si>
  <si>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</si>
  <si>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</si>
  <si>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</si>
  <si>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</si>
  <si>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</si>
  <si>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</si>
  <si>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</si>
  <si>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</si>
  <si>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</si>
  <si>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</si>
  <si>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</si>
  <si>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</si>
  <si>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</si>
  <si>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</si>
  <si>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</si>
  <si>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</si>
  <si>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</si>
  <si>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</si>
  <si>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</si>
  <si>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</si>
  <si>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</si>
  <si>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</si>
  <si>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</si>
  <si>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</si>
  <si>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</si>
  <si>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</si>
  <si>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</si>
  <si>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</si>
  <si>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</si>
  <si>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</si>
  <si>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</si>
  <si>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</si>
  <si>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</si>
  <si>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</si>
  <si>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</si>
  <si>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</si>
  <si>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</si>
  <si>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</si>
  <si>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</si>
  <si>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</si>
  <si>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</si>
  <si>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</si>
  <si>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</si>
  <si>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</si>
  <si>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</si>
  <si>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</si>
  <si>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</si>
  <si>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</si>
  <si>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</si>
  <si>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</si>
  <si>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</si>
  <si>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</si>
  <si>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</si>
  <si>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</si>
  <si>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</si>
  <si>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</si>
  <si>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</si>
  <si>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</si>
  <si>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</si>
  <si>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</si>
  <si>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</si>
  <si>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</si>
  <si>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</si>
  <si>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</si>
  <si>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</si>
  <si>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</si>
  <si>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</si>
  <si>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</si>
  <si>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</si>
  <si>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</si>
  <si>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</si>
  <si>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</si>
  <si>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</si>
  <si>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</si>
  <si>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</si>
  <si>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</si>
  <si>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</si>
  <si>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</si>
  <si>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</si>
  <si>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</si>
  <si>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</si>
  <si>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</si>
  <si>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</si>
  <si>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</si>
  <si>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</si>
  <si>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</si>
  <si>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</si>
  <si>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</si>
  <si>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</si>
  <si>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</si>
  <si>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</si>
  <si>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</si>
  <si>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</si>
  <si>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</si>
  <si>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</si>
  <si>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</si>
  <si>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</si>
  <si>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</si>
  <si>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</si>
  <si>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</si>
  <si>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</si>
  <si>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</si>
  <si>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</si>
  <si>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</si>
  <si>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</si>
  <si>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</si>
  <si>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</si>
  <si>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</si>
  <si>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</si>
  <si>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</si>
  <si>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</si>
  <si>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</si>
  <si>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</si>
  <si>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</si>
  <si>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</si>
  <si>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</si>
  <si>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</si>
  <si>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</si>
  <si>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</si>
  <si>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</si>
  <si>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</si>
  <si>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</si>
  <si>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</si>
  <si>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</si>
  <si>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</si>
  <si>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</si>
  <si>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</si>
  <si>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</si>
  <si>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</si>
  <si>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</si>
  <si>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</si>
  <si>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</si>
  <si>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</si>
  <si>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</si>
  <si>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</si>
  <si>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</si>
  <si>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</si>
  <si>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</si>
  <si>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</si>
  <si>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</si>
  <si>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</si>
  <si>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</si>
  <si>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</si>
  <si>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</si>
  <si>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</si>
  <si>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</si>
  <si>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</si>
  <si>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</si>
  <si>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</si>
  <si>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</si>
  <si>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</si>
  <si>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</si>
  <si>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</si>
  <si>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</si>
  <si>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</si>
  <si>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</si>
  <si>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</si>
  <si>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</si>
  <si>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</si>
  <si>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</si>
  <si>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</si>
  <si>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</si>
  <si>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</si>
  <si>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</si>
  <si>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</si>
  <si>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</si>
  <si>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</si>
  <si>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</si>
  <si>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</si>
  <si>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</si>
  <si>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</si>
  <si>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</si>
  <si>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</si>
  <si>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</si>
  <si>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</si>
  <si>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</si>
  <si>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</si>
  <si>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</si>
  <si>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</si>
  <si>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</si>
  <si>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</si>
  <si>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</si>
  <si>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</si>
  <si>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</si>
  <si>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</si>
  <si>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</si>
  <si>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</si>
  <si>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</si>
  <si>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</si>
  <si>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</si>
  <si>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</si>
  <si>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</si>
  <si>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</si>
  <si>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</si>
  <si>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</si>
  <si>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</si>
  <si>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</si>
  <si>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</si>
  <si>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</si>
  <si>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</si>
  <si>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</si>
  <si>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</si>
  <si>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</si>
  <si>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</si>
  <si>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</si>
  <si>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</si>
  <si>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</si>
  <si>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</si>
  <si>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</si>
  <si>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</si>
  <si>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</si>
  <si>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</si>
  <si>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</si>
  <si>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</si>
  <si>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</si>
  <si>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</si>
  <si>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</si>
  <si>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</si>
  <si>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</si>
  <si>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</si>
  <si>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</si>
  <si>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</si>
  <si>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</si>
  <si>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</si>
  <si>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</si>
  <si>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</si>
  <si>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</si>
  <si>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</si>
  <si>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</si>
  <si>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</si>
  <si>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</si>
  <si>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</si>
  <si>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</si>
  <si>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</si>
  <si>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</si>
  <si>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</si>
  <si>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</si>
  <si>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</si>
  <si>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</si>
  <si>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</si>
  <si>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</si>
  <si>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</si>
  <si>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</si>
  <si>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</si>
  <si>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</si>
  <si>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</si>
  <si>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</si>
  <si>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</si>
  <si>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</si>
  <si>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</si>
  <si>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</si>
  <si>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</si>
  <si>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</si>
  <si>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</si>
  <si>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</si>
  <si>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</si>
  <si>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</si>
  <si>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</si>
  <si>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</si>
  <si>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</si>
  <si>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</si>
  <si>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</si>
  <si>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</si>
  <si>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</si>
  <si>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</si>
  <si>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</si>
  <si>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</si>
  <si>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</si>
  <si>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</si>
  <si>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</si>
  <si>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</si>
  <si>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</si>
  <si>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</si>
  <si>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</si>
  <si>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</si>
  <si>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</si>
  <si>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</si>
  <si>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</si>
  <si>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</si>
  <si>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</si>
  <si>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</si>
  <si>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</si>
  <si>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</si>
  <si>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</si>
  <si>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</si>
  <si>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</si>
  <si>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</si>
  <si>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</si>
  <si>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</si>
  <si>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</si>
  <si>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</si>
  <si>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</si>
  <si>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</si>
  <si>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</si>
  <si>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</si>
  <si>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</si>
  <si>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</si>
  <si>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</si>
  <si>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</si>
  <si>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</si>
  <si>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</si>
  <si>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</si>
  <si>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</si>
  <si>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</si>
  <si>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</si>
  <si>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</si>
  <si>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</si>
  <si>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</si>
  <si>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</si>
  <si>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</si>
  <si>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</si>
  <si>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</si>
  <si>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</si>
  <si>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</si>
  <si>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</si>
  <si>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</si>
  <si>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</si>
  <si>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</si>
  <si>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</si>
  <si>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</si>
  <si>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</si>
  <si>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</si>
  <si>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</si>
  <si>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</si>
  <si>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</si>
  <si>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</si>
  <si>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</si>
  <si>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</si>
  <si>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</si>
  <si>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</si>
  <si>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</si>
  <si>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</si>
  <si>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</si>
  <si>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</si>
  <si>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</si>
  <si>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</si>
  <si>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</si>
  <si>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</si>
  <si>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</si>
  <si>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</si>
  <si>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</si>
  <si>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</si>
  <si>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</si>
  <si>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</si>
  <si>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</si>
  <si>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</si>
  <si>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</si>
  <si>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</si>
  <si>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</si>
  <si>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</si>
  <si>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</si>
  <si>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</si>
  <si>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</si>
  <si>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</si>
  <si>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</si>
  <si>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</si>
  <si>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</si>
  <si>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</si>
  <si>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</si>
  <si>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</si>
  <si>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</si>
  <si>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</si>
  <si>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</si>
  <si>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</si>
  <si>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</si>
  <si>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</si>
  <si>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</si>
  <si>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</si>
  <si>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</si>
  <si>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</si>
  <si>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</si>
  <si>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</si>
  <si>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</si>
  <si>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</si>
  <si>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</si>
  <si>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</si>
  <si>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</si>
  <si>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</si>
  <si>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</si>
  <si>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</si>
  <si>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</si>
  <si>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</si>
  <si>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</si>
  <si>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</si>
  <si>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</si>
  <si>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</si>
  <si>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</si>
  <si>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</si>
  <si>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</si>
  <si>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</si>
  <si>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</si>
  <si>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</si>
  <si>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</si>
  <si>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</si>
  <si>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</si>
  <si>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</si>
  <si>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</si>
  <si>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</si>
  <si>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</si>
  <si>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</si>
  <si>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</si>
  <si>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</si>
  <si>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</si>
  <si>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</si>
  <si>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</si>
  <si>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</si>
  <si>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</si>
  <si>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</si>
  <si>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</si>
  <si>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</si>
  <si>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</si>
  <si>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</si>
  <si>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</si>
  <si>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</si>
  <si>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</si>
  <si>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</si>
  <si>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</si>
  <si>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</si>
  <si>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</si>
  <si>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</si>
  <si>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</si>
  <si>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</si>
  <si>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</si>
  <si>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</si>
  <si>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</si>
  <si>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</si>
  <si>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</si>
  <si>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</si>
  <si>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</si>
  <si>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</si>
  <si>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</si>
  <si>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</si>
  <si>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</si>
  <si>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</si>
  <si>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</si>
  <si>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</si>
  <si>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</si>
  <si>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</si>
  <si>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</si>
  <si>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</si>
  <si>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</si>
  <si>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</si>
  <si>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</si>
  <si>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</si>
  <si>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</si>
  <si>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</si>
  <si>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</si>
  <si>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</si>
  <si>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</si>
  <si>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</si>
  <si>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</si>
  <si>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</si>
  <si>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</si>
  <si>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</si>
  <si>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</si>
  <si>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</si>
  <si>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</si>
  <si>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</si>
  <si>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</si>
  <si>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</si>
  <si>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</si>
  <si>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</si>
  <si>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</si>
  <si>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</si>
  <si>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</si>
  <si>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</si>
  <si>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</si>
  <si>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</si>
  <si>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</si>
  <si>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</si>
  <si>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</si>
  <si>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</si>
  <si>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</si>
  <si>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</si>
  <si>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</si>
  <si>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</si>
  <si>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</si>
  <si>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</si>
  <si>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</si>
  <si>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</si>
  <si>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</si>
  <si>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</si>
  <si>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</si>
  <si>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</si>
  <si>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</si>
  <si>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</si>
  <si>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</si>
  <si>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</si>
  <si>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</si>
  <si>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</si>
  <si>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</si>
  <si>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</si>
  <si>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</si>
  <si>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</si>
  <si>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</si>
  <si>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</si>
  <si>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</si>
  <si>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</si>
  <si>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</si>
  <si>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</si>
  <si>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</si>
  <si>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</si>
  <si>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</si>
  <si>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</si>
  <si>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</si>
  <si>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</si>
  <si>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</si>
  <si>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</si>
  <si>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</si>
  <si>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</si>
  <si>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</si>
  <si>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</si>
  <si>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</si>
  <si>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</si>
  <si>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</si>
  <si>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</si>
  <si>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</si>
  <si>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</si>
  <si>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</si>
  <si>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</si>
  <si>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</si>
  <si>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</si>
  <si>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</si>
  <si>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</si>
  <si>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</si>
  <si>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</si>
  <si>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</si>
  <si>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</si>
  <si>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</si>
  <si>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</si>
  <si>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</si>
  <si>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</si>
  <si>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</si>
  <si>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</si>
  <si>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</si>
  <si>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</si>
  <si>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</si>
  <si>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</si>
  <si>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</si>
  <si>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</si>
  <si>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</si>
  <si>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</si>
  <si>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</si>
  <si>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</si>
  <si>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</si>
  <si>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</si>
  <si>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</si>
  <si>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</si>
  <si>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</si>
  <si>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</si>
  <si>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</si>
  <si>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</si>
  <si>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</si>
  <si>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</si>
  <si>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</si>
  <si>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</si>
  <si>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</si>
  <si>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</si>
  <si>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</si>
  <si>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</si>
  <si>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</si>
  <si>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</si>
  <si>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</si>
  <si>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</si>
  <si>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</si>
  <si>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</si>
  <si>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</si>
  <si>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</si>
  <si>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</si>
  <si>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</si>
  <si>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</si>
  <si>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</si>
  <si>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</si>
  <si>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</si>
  <si>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</si>
  <si>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</si>
  <si>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</si>
  <si>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</si>
  <si>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</si>
  <si>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</si>
  <si>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</si>
  <si>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</si>
  <si>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</si>
  <si>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</si>
  <si>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</si>
  <si>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</si>
  <si>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</si>
  <si>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</si>
  <si>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</si>
  <si>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</si>
  <si>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</si>
  <si>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</si>
  <si>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</si>
  <si>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</si>
  <si>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</si>
  <si>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</si>
  <si>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</si>
  <si>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</si>
  <si>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</si>
  <si>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</si>
  <si>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</si>
  <si>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</si>
  <si>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</si>
  <si>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</si>
  <si>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</si>
  <si>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</si>
  <si>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</si>
  <si>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</si>
  <si>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</si>
  <si>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</si>
  <si>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</si>
  <si>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</si>
  <si>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</si>
  <si>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</si>
  <si>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</si>
  <si>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</si>
  <si>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</si>
  <si>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</si>
  <si>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</si>
  <si>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</si>
  <si>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</si>
  <si>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</si>
  <si>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</si>
  <si>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</si>
  <si>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</si>
  <si>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</si>
  <si>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</si>
  <si>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</si>
  <si>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</si>
  <si>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</si>
  <si>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</si>
  <si>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</si>
  <si>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</si>
  <si>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</si>
  <si>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</si>
  <si>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</si>
  <si>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</si>
  <si>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</si>
  <si>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</si>
  <si>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</si>
  <si>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</si>
  <si>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</si>
  <si>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</si>
  <si>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</si>
  <si>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</si>
  <si>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</si>
  <si>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</si>
  <si>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</si>
  <si>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</si>
  <si>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</si>
  <si>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</si>
  <si>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</si>
  <si>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</si>
  <si>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</si>
  <si>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</si>
  <si>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</si>
  <si>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</si>
  <si>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</si>
  <si>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</si>
  <si>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</si>
  <si>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</si>
  <si>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</si>
  <si>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</si>
  <si>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</si>
  <si>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</si>
  <si>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</si>
  <si>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</si>
  <si>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</si>
  <si>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</si>
  <si>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</si>
  <si>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</si>
  <si>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</si>
  <si>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</si>
  <si>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</si>
  <si>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</si>
  <si>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</si>
  <si>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</si>
  <si>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</si>
  <si>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</si>
  <si>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</si>
  <si>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</si>
  <si>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</si>
  <si>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</si>
  <si>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</si>
  <si>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</si>
  <si>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</si>
  <si>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</si>
  <si>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</si>
  <si>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</si>
  <si>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</si>
  <si>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</si>
  <si>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</si>
  <si>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</si>
  <si>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</si>
  <si>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</si>
  <si>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</si>
  <si>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</si>
  <si>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</si>
  <si>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</si>
  <si>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</si>
  <si>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</si>
  <si>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</si>
  <si>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</si>
  <si>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</si>
  <si>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</si>
  <si>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</si>
  <si>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</si>
  <si>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</si>
  <si>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</si>
  <si>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</si>
  <si>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</si>
  <si>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</si>
  <si>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</si>
  <si>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</si>
  <si>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</si>
  <si>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</si>
  <si>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</si>
  <si>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</si>
  <si>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</si>
  <si>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</si>
  <si>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</si>
  <si>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</si>
  <si>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</si>
  <si>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</si>
  <si>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</si>
  <si>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</si>
  <si>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</si>
  <si>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</si>
  <si>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</si>
  <si>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</si>
  <si>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</si>
  <si>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</si>
  <si>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</si>
  <si>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</si>
  <si>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</si>
  <si>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</si>
  <si>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</si>
  <si>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</si>
  <si>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</si>
  <si>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</si>
  <si>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</si>
  <si>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</si>
  <si>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</si>
  <si>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</si>
  <si>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</si>
  <si>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</si>
  <si>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</si>
  <si>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</si>
  <si>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</si>
  <si>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</si>
  <si>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</si>
  <si>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</si>
  <si>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</si>
  <si>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</si>
  <si>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</si>
  <si>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</si>
  <si>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</si>
  <si>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</si>
  <si>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</si>
  <si>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</si>
  <si>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</si>
  <si>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</si>
  <si>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</si>
  <si>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</si>
  <si>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</si>
  <si>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</si>
  <si>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</si>
  <si>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</si>
  <si>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</si>
  <si>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</si>
  <si>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</si>
  <si>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</si>
  <si>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</si>
  <si>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</si>
  <si>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</si>
  <si>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</si>
  <si>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</si>
  <si>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</si>
  <si>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</si>
  <si>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</si>
  <si>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</si>
  <si>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</si>
  <si>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</si>
  <si>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</si>
  <si>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</si>
  <si>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</si>
  <si>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</si>
  <si>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</si>
  <si>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</si>
  <si>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</si>
  <si>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</si>
  <si>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</si>
  <si>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</si>
  <si>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</si>
  <si>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</si>
  <si>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</si>
  <si>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</si>
  <si>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</si>
  <si>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</si>
  <si>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</si>
  <si>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</si>
  <si>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</si>
  <si>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</si>
  <si>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</si>
  <si>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</si>
  <si>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</si>
  <si>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</si>
  <si>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</si>
  <si>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</si>
  <si>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</si>
  <si>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</si>
  <si>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</si>
  <si>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</si>
  <si>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</si>
  <si>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</si>
  <si>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</si>
  <si>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</si>
  <si>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</si>
  <si>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</si>
  <si>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</si>
  <si>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</si>
  <si>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</si>
  <si>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</si>
  <si>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</si>
  <si>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</si>
  <si>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</si>
  <si>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</si>
  <si>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</si>
  <si>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</si>
  <si>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</si>
  <si>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</si>
  <si>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</si>
  <si>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</si>
  <si>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</si>
  <si>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</si>
  <si>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</si>
  <si>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</si>
  <si>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</si>
  <si>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</si>
  <si>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</si>
  <si>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</si>
  <si>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</si>
  <si>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</si>
  <si>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</si>
  <si>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</si>
  <si>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</si>
  <si>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</si>
  <si>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</si>
  <si>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</si>
  <si>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</si>
  <si>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</si>
  <si>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</si>
  <si>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</si>
  <si>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</si>
  <si>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</si>
  <si>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</si>
  <si>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</si>
  <si>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</si>
  <si>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</si>
  <si>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</si>
  <si>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</si>
  <si>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</si>
  <si>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</si>
  <si>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</si>
  <si>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</si>
  <si>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</si>
  <si>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</si>
  <si>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</si>
  <si>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</si>
  <si>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</si>
  <si>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</si>
  <si>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</si>
  <si>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</si>
  <si>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</si>
  <si>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</si>
  <si>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</si>
  <si>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</si>
  <si>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</si>
  <si>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</si>
  <si>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</si>
  <si>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</si>
  <si>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</si>
  <si>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</si>
  <si>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</si>
  <si>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</si>
  <si>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</si>
  <si>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</si>
  <si>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</si>
  <si>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</si>
  <si>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</si>
  <si>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</si>
  <si>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</si>
  <si>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</si>
  <si>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</si>
  <si>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</si>
  <si>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</si>
  <si>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</si>
  <si>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</si>
  <si>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</si>
  <si>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</si>
  <si>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</si>
  <si>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</si>
  <si>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</si>
  <si>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</si>
  <si>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</si>
  <si>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</si>
  <si>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</si>
  <si>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</si>
  <si>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</si>
  <si>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</si>
  <si>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</si>
  <si>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</si>
  <si>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</si>
  <si>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</si>
  <si>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</si>
  <si>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</si>
  <si>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</si>
  <si>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</si>
  <si>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</si>
  <si>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</si>
  <si>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</si>
  <si>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</si>
  <si>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</si>
  <si>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</si>
  <si>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</si>
  <si>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</si>
  <si>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</si>
  <si>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</si>
  <si>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</si>
  <si>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</si>
  <si>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</si>
  <si>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</si>
  <si>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</si>
  <si>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</si>
  <si>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</si>
  <si>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</si>
  <si>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</si>
  <si>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</si>
  <si>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</si>
  <si>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</si>
  <si>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</si>
  <si>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</si>
  <si>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</si>
  <si>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</si>
  <si>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</si>
  <si>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</si>
  <si>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</si>
  <si>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</si>
  <si>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</si>
  <si>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</si>
  <si>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</si>
  <si>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</si>
  <si>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</si>
  <si>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</si>
  <si>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</si>
  <si>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</si>
  <si>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</si>
  <si>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</si>
  <si>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</si>
  <si>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</si>
  <si>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</si>
  <si>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</si>
  <si>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</si>
  <si>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</si>
  <si>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</si>
  <si>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</si>
  <si>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</si>
  <si>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</si>
  <si>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</si>
  <si>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</si>
  <si>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</si>
  <si>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</si>
  <si>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</si>
  <si>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</si>
  <si>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</si>
  <si>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</si>
  <si>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</si>
  <si>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</si>
  <si>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</si>
  <si>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</si>
  <si>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</si>
  <si>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</si>
  <si>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</si>
  <si>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</si>
  <si>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</si>
  <si>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</si>
  <si>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</si>
  <si>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</si>
  <si>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</si>
  <si>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</si>
  <si>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</si>
  <si>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</si>
  <si>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</si>
  <si>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</si>
  <si>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</si>
  <si>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</si>
  <si>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</si>
  <si>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</si>
  <si>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</si>
  <si>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</si>
  <si>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</si>
  <si>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</si>
  <si>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</si>
  <si>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</si>
  <si>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</si>
  <si>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</si>
  <si>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</si>
  <si>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</si>
  <si>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</si>
  <si>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</si>
  <si>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</si>
  <si>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</si>
  <si>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</si>
  <si>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</si>
  <si>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</si>
  <si>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</si>
  <si>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</si>
  <si>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</si>
  <si>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</si>
  <si>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</si>
  <si>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</si>
  <si>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</si>
  <si>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</si>
  <si>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</si>
  <si>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</si>
  <si>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</si>
  <si>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</si>
  <si>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</si>
  <si>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</si>
  <si>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</si>
  <si>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</si>
  <si>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</si>
  <si>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</si>
  <si>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</si>
  <si>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</si>
  <si>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</si>
  <si>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</si>
  <si>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</si>
  <si>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</si>
  <si>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</si>
  <si>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</si>
  <si>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</si>
  <si>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</si>
  <si>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</si>
  <si>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</si>
  <si>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</si>
  <si>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</si>
  <si>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</si>
  <si>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</si>
  <si>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</si>
  <si>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</si>
  <si>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</si>
  <si>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</si>
  <si>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</si>
  <si>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</si>
  <si>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</si>
  <si>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</si>
  <si>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</si>
  <si>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</si>
  <si>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</si>
  <si>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</si>
  <si>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</si>
  <si>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</si>
  <si>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</si>
  <si>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</si>
  <si>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</si>
  <si>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</si>
  <si>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</si>
  <si>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</si>
  <si>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</si>
  <si>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</si>
  <si>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</si>
  <si>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</si>
  <si>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</si>
  <si>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</si>
  <si>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</si>
  <si>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</si>
  <si>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</si>
  <si>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</si>
  <si>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</si>
  <si>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</si>
  <si>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</si>
  <si>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</si>
  <si>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</si>
  <si>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</si>
  <si>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</si>
  <si>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</si>
  <si>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</si>
  <si>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</si>
  <si>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</si>
  <si>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</si>
  <si>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</si>
  <si>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</si>
  <si>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</si>
  <si>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</si>
  <si>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</si>
  <si>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</si>
  <si>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</si>
  <si>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</si>
  <si>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</si>
  <si>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</si>
  <si>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</si>
  <si>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</si>
  <si>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</si>
  <si>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</si>
  <si>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</si>
  <si>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</si>
  <si>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</si>
  <si>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</si>
  <si>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</si>
  <si>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</si>
  <si>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</si>
  <si>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</si>
  <si>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</si>
  <si>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</si>
  <si>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</si>
  <si>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</si>
  <si>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</si>
  <si>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</si>
  <si>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</si>
  <si>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</si>
  <si>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</si>
  <si>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</si>
  <si>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</si>
  <si>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</si>
  <si>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</si>
  <si>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</si>
  <si>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</si>
  <si>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</si>
  <si>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</si>
  <si>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</si>
  <si>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</si>
  <si>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</si>
  <si>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</si>
  <si>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</si>
  <si>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</si>
  <si>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</si>
  <si>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</si>
  <si>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</si>
  <si>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</si>
  <si>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</si>
  <si>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</si>
  <si>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</si>
  <si>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</si>
  <si>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</si>
  <si>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</si>
  <si>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</si>
  <si>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</si>
  <si>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</si>
  <si>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</si>
  <si>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</si>
  <si>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</si>
  <si>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</si>
  <si>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</si>
  <si>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</si>
  <si>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</si>
  <si>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</si>
  <si>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</si>
  <si>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</si>
  <si>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</si>
  <si>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</si>
  <si>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</si>
  <si>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</si>
  <si>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</si>
  <si>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</si>
  <si>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</si>
  <si>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</si>
  <si>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</si>
  <si>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</si>
  <si>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</si>
  <si>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</si>
  <si>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</si>
  <si>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</si>
  <si>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</si>
  <si>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</si>
  <si>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</si>
  <si>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</si>
  <si>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</si>
  <si>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</si>
  <si>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</si>
  <si>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</si>
  <si>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</si>
  <si>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</si>
  <si>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</si>
  <si>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</si>
  <si>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</si>
  <si>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</si>
  <si>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</si>
  <si>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</si>
  <si>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</si>
  <si>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</si>
  <si>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</si>
  <si>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</si>
  <si>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</si>
  <si>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</si>
  <si>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</si>
  <si>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</si>
  <si>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</si>
  <si>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</si>
  <si>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</si>
  <si>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</si>
  <si>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</si>
  <si>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</si>
  <si>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</si>
  <si>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</si>
  <si>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</si>
  <si>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</si>
  <si>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</si>
  <si>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</si>
  <si>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</si>
  <si>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</si>
  <si>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</si>
  <si>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</si>
  <si>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</si>
  <si>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</si>
  <si>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</si>
  <si>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</si>
  <si>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</si>
  <si>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</si>
  <si>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</si>
  <si>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</si>
  <si>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</si>
  <si>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</si>
  <si>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</si>
  <si>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</si>
  <si>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</si>
  <si>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</si>
  <si>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</si>
  <si>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</si>
  <si>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</si>
  <si>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</si>
  <si>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</si>
  <si>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</si>
  <si>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</si>
  <si>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</si>
  <si>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</si>
  <si>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</si>
  <si>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</si>
  <si>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</si>
  <si>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</si>
  <si>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</si>
  <si>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</si>
  <si>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</si>
  <si>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</si>
  <si>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</si>
  <si>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</si>
  <si>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</si>
  <si>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</si>
  <si>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</si>
  <si>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</si>
  <si>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</si>
  <si>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</si>
  <si>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</si>
  <si>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</si>
  <si>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</si>
  <si>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</si>
  <si>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</si>
  <si>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</si>
  <si>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</si>
  <si>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</si>
  <si>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</si>
  <si>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</si>
  <si>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</si>
  <si>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</si>
  <si>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</si>
  <si>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</si>
  <si>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</si>
  <si>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</si>
  <si>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</si>
  <si>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</si>
  <si>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</si>
  <si>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</si>
  <si>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</si>
  <si>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</si>
  <si>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</si>
  <si>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</si>
  <si>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</si>
  <si>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</si>
  <si>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</si>
  <si>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</si>
  <si>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</si>
  <si>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</si>
  <si>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</si>
  <si>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</si>
  <si>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</si>
  <si>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</si>
  <si>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</si>
  <si>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</si>
  <si>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</si>
  <si>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</si>
  <si>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</si>
  <si>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</si>
  <si>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</si>
  <si>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</si>
  <si>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</si>
  <si>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</si>
  <si>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</si>
  <si>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</si>
  <si>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</si>
  <si>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</si>
  <si>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</si>
  <si>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</si>
  <si>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</si>
  <si>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</si>
  <si>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</si>
  <si>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</si>
  <si>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</si>
  <si>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</si>
  <si>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</si>
  <si>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</si>
  <si>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</si>
  <si>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</si>
  <si>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</si>
  <si>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</si>
  <si>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</si>
  <si>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</si>
  <si>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</si>
  <si>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</si>
  <si>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</si>
  <si>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</si>
  <si>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</si>
  <si>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</si>
  <si>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</si>
  <si>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</si>
  <si>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</si>
  <si>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</si>
  <si>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</si>
  <si>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</si>
  <si>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</si>
  <si>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</si>
  <si>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</si>
  <si>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</si>
  <si>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</si>
  <si>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</si>
  <si>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</si>
  <si>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</si>
  <si>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</si>
  <si>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</si>
  <si>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</si>
  <si>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</si>
  <si>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</si>
  <si>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</si>
  <si>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</si>
  <si>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</si>
  <si>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</si>
  <si>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</si>
  <si>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</si>
  <si>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</si>
  <si>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</si>
  <si>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</si>
  <si>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</si>
  <si>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</si>
  <si>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</si>
  <si>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</si>
  <si>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</si>
  <si>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</si>
  <si>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</si>
  <si>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</si>
  <si>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</si>
  <si>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</si>
  <si>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</si>
  <si>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</si>
  <si>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</si>
  <si>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</si>
  <si>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</si>
  <si>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</si>
  <si>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</si>
  <si>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</si>
  <si>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</si>
  <si>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</si>
  <si>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</si>
  <si>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</si>
  <si>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</si>
  <si>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</si>
  <si>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</si>
  <si>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</si>
  <si>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</si>
  <si>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</si>
  <si>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</si>
  <si>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</si>
  <si>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</si>
  <si>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</si>
  <si>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</si>
  <si>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</si>
  <si>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</si>
  <si>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</si>
  <si>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</si>
  <si>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</si>
  <si>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</si>
  <si>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</si>
  <si>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</si>
  <si>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</si>
  <si>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</si>
  <si>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</si>
  <si>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</si>
  <si>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</si>
  <si>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</si>
  <si>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</si>
  <si>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</si>
  <si>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</si>
  <si>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</si>
  <si>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</si>
  <si>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</si>
  <si>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</si>
  <si>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</si>
  <si>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</si>
  <si>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</si>
  <si>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</si>
  <si>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</si>
  <si>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</si>
  <si>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</si>
  <si>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</si>
  <si>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</si>
  <si>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</si>
  <si>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</si>
  <si>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</si>
  <si>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</si>
  <si>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</si>
  <si>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</si>
  <si>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</si>
  <si>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</si>
  <si>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</si>
  <si>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</si>
  <si>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</si>
  <si>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</si>
  <si>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</si>
  <si>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</si>
  <si>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</si>
  <si>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</si>
  <si>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</si>
  <si>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</si>
  <si>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</si>
  <si>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</si>
  <si>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</si>
  <si>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</si>
  <si>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</si>
  <si>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</si>
  <si>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</si>
  <si>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</si>
  <si>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</si>
  <si>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</si>
  <si>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</si>
  <si>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</si>
  <si>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</si>
  <si>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</si>
  <si>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</si>
  <si>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</si>
  <si>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</si>
  <si>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</si>
  <si>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</si>
  <si>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</si>
  <si>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</si>
  <si>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</si>
  <si>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</si>
  <si>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</si>
  <si>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</si>
  <si>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</si>
  <si>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</si>
  <si>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</si>
  <si>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</si>
  <si>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</si>
  <si>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</si>
  <si>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</si>
  <si>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</si>
  <si>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</si>
  <si>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</si>
  <si>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</si>
  <si>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</si>
  <si>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</si>
  <si>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</si>
  <si>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</si>
  <si>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</si>
  <si>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</si>
  <si>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</si>
  <si>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</si>
  <si>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</si>
  <si>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</si>
  <si>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</si>
  <si>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</si>
  <si>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</si>
  <si>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</si>
  <si>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</si>
  <si>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</si>
  <si>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</si>
  <si>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</si>
  <si>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</si>
  <si>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</si>
  <si>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</si>
  <si>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</si>
  <si>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</si>
  <si>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</si>
  <si>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</si>
  <si>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</si>
  <si>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</si>
  <si>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</si>
  <si>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</si>
  <si>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</si>
  <si>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</si>
  <si>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</si>
  <si>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</si>
  <si>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</si>
  <si>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</si>
  <si>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</si>
  <si>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</si>
  <si>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</si>
  <si>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</si>
  <si>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</si>
  <si>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</si>
  <si>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</si>
  <si>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</si>
  <si>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</si>
  <si>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</si>
  <si>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</si>
  <si>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</si>
  <si>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</si>
  <si>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</si>
  <si>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</si>
  <si>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</si>
  <si>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</si>
  <si>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</si>
  <si>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</si>
  <si>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</si>
  <si>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</si>
  <si>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</si>
  <si>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</si>
  <si>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</si>
  <si>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</si>
  <si>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</si>
  <si>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</si>
  <si>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</si>
  <si>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</si>
  <si>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</si>
  <si>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</si>
  <si>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</si>
  <si>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</si>
  <si>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</si>
  <si>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</si>
  <si>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</si>
  <si>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</si>
  <si>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</si>
  <si>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</si>
  <si>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</si>
  <si>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</si>
  <si>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</si>
  <si>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</si>
  <si>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</si>
  <si>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</si>
  <si>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</si>
  <si>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</si>
  <si>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</si>
  <si>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</si>
  <si>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</si>
  <si>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</si>
  <si>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</si>
  <si>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</si>
  <si>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</si>
  <si>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</si>
  <si>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</si>
  <si>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</si>
  <si>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</si>
  <si>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</si>
  <si>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</si>
  <si>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</si>
  <si>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</si>
  <si>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</si>
  <si>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</si>
  <si>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</si>
  <si>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</si>
  <si>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</si>
  <si>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</si>
  <si>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</si>
  <si>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</si>
  <si>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</si>
  <si>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</si>
  <si>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</si>
  <si>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</si>
  <si>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</si>
  <si>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</si>
  <si>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</si>
  <si>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</si>
  <si>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</si>
  <si>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</si>
  <si>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</si>
  <si>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</si>
  <si>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</si>
  <si>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</si>
  <si>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</si>
  <si>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</si>
  <si>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</si>
  <si>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</si>
  <si>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</si>
  <si>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</si>
  <si>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</si>
  <si>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</si>
  <si>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</si>
  <si>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</si>
  <si>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</si>
  <si>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</si>
  <si>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</si>
  <si>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</si>
  <si>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</si>
  <si>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</si>
  <si>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</si>
  <si>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</si>
  <si>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</si>
  <si>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</si>
  <si>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</si>
  <si>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</si>
  <si>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</si>
  <si>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</si>
  <si>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</si>
  <si>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</si>
  <si>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</si>
  <si>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</si>
  <si>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</si>
  <si>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</si>
  <si>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</si>
  <si>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</si>
  <si>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</si>
  <si>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</si>
  <si>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</si>
  <si>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</si>
  <si>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</si>
  <si>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</si>
  <si>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</si>
  <si>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</si>
  <si>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</si>
  <si>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</si>
  <si>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</si>
  <si>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</si>
  <si>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</si>
  <si>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</si>
  <si>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</si>
  <si>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</si>
  <si>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</si>
  <si>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</si>
  <si>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</si>
  <si>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</si>
  <si>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</si>
  <si>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</si>
  <si>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</si>
  <si>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</si>
  <si>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</si>
  <si>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</si>
  <si>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</si>
  <si>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</si>
  <si>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</si>
  <si>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</si>
  <si>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</si>
  <si>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</si>
  <si>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</si>
  <si>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</si>
  <si>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</si>
  <si>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</si>
  <si>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</si>
  <si>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</si>
  <si>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</si>
  <si>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</si>
  <si>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</si>
  <si>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</si>
  <si>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</si>
  <si>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</si>
  <si>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</si>
  <si>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</si>
  <si>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</si>
  <si>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</si>
  <si>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</si>
  <si>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</si>
  <si>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</si>
  <si>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</si>
  <si>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</si>
  <si>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</si>
  <si>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</si>
  <si>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</si>
  <si>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</si>
  <si>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</si>
  <si>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</si>
  <si>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</si>
  <si>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</si>
  <si>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</si>
  <si>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</si>
  <si>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</si>
  <si>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</si>
  <si>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</si>
  <si>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</si>
  <si>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</si>
  <si>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</si>
  <si>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</si>
  <si>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</si>
  <si>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</si>
  <si>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</si>
  <si>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</si>
  <si>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</si>
  <si>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</si>
  <si>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</si>
  <si>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</si>
  <si>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</si>
  <si>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</si>
  <si>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</si>
  <si>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</si>
  <si>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</si>
  <si>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</si>
  <si>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</si>
  <si>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</si>
  <si>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</si>
  <si>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</si>
  <si>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</si>
  <si>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</si>
  <si>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</si>
  <si>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</si>
  <si>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</si>
  <si>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</si>
  <si>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</si>
  <si>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</si>
  <si>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</si>
  <si>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</si>
  <si>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</si>
  <si>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</si>
  <si>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</si>
  <si>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</si>
  <si>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</si>
  <si>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</si>
  <si>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</si>
  <si>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</si>
  <si>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</si>
  <si>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</si>
  <si>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</si>
  <si>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</si>
  <si>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</si>
  <si>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</si>
  <si>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</si>
  <si>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</si>
  <si>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</si>
  <si>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</si>
  <si>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</si>
  <si>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</si>
  <si>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</si>
  <si>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</si>
  <si>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</si>
  <si>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</si>
  <si>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</si>
  <si>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</si>
  <si>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</si>
  <si>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</si>
  <si>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</si>
  <si>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</si>
  <si>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</si>
  <si>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</si>
  <si>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</si>
  <si>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</si>
  <si>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</si>
  <si>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</si>
  <si>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</si>
  <si>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</si>
  <si>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</si>
  <si>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</si>
  <si>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</si>
  <si>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</si>
  <si>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</si>
  <si>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</si>
  <si>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</si>
  <si>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</si>
  <si>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</si>
  <si>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</si>
  <si>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</si>
  <si>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</si>
  <si>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</si>
  <si>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</si>
  <si>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</si>
  <si>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</si>
  <si>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</si>
  <si>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</si>
  <si>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</si>
  <si>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</si>
  <si>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</si>
  <si>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</si>
  <si>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</si>
  <si>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</si>
  <si>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</si>
  <si>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</si>
  <si>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</si>
  <si>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</si>
  <si>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</si>
  <si>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</si>
  <si>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</si>
  <si>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</si>
  <si>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</si>
  <si>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</si>
  <si>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</si>
  <si>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</si>
  <si>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</si>
  <si>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</si>
  <si>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</si>
  <si>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</si>
  <si>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</si>
  <si>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</si>
  <si>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</si>
  <si>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</si>
  <si>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</si>
  <si>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</si>
  <si>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</si>
  <si>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</si>
  <si>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</si>
  <si>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</si>
  <si>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</si>
  <si>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</si>
  <si>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</si>
  <si>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</si>
  <si>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</si>
  <si>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</si>
  <si>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</si>
  <si>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</si>
  <si>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</si>
  <si>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</si>
  <si>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</si>
  <si>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</si>
  <si>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</si>
  <si>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</si>
  <si>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</si>
  <si>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</si>
  <si>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</si>
  <si>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</si>
  <si>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</si>
  <si>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</si>
  <si>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</si>
  <si>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</si>
  <si>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</si>
  <si>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</si>
  <si>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</si>
  <si>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</si>
  <si>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</si>
  <si>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</si>
  <si>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</si>
  <si>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</si>
  <si>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</si>
  <si>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</si>
  <si>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</si>
  <si>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</si>
  <si>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</si>
  <si>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</si>
  <si>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</si>
  <si>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</si>
  <si>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</si>
  <si>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</si>
  <si>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</si>
  <si>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</si>
  <si>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</si>
  <si>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</si>
  <si>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</si>
  <si>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</si>
  <si>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</si>
  <si>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</si>
  <si>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</si>
  <si>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</si>
  <si>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</si>
  <si>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</si>
  <si>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</si>
  <si>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</si>
  <si>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</si>
  <si>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</si>
  <si>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</si>
  <si>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</si>
  <si>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</si>
  <si>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</si>
  <si>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</si>
  <si>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</si>
  <si>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</si>
  <si>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</si>
  <si>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</si>
  <si>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</si>
  <si>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</si>
  <si>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</si>
  <si>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</si>
  <si>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</si>
  <si>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</si>
  <si>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</si>
  <si>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</si>
  <si>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</si>
  <si>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</si>
  <si>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</si>
  <si>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</si>
  <si>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</si>
  <si>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</si>
  <si>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</si>
  <si>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</si>
  <si>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</si>
  <si>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</si>
  <si>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</si>
  <si>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</si>
  <si>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</si>
  <si>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</si>
  <si>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</si>
  <si>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</si>
  <si>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</si>
  <si>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</si>
  <si>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</si>
  <si>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</si>
  <si>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</si>
  <si>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</si>
  <si>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</si>
  <si>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</si>
  <si>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</si>
  <si>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</si>
  <si>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</si>
  <si>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</si>
  <si>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</si>
  <si>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</si>
  <si>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</si>
  <si>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</si>
  <si>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</si>
  <si>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</si>
  <si>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</si>
  <si>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</si>
  <si>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</si>
  <si>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</si>
  <si>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</si>
  <si>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</si>
  <si>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</si>
  <si>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</si>
  <si>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</si>
  <si>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</si>
  <si>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</si>
  <si>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</si>
  <si>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</si>
  <si>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</si>
  <si>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</si>
  <si>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</si>
  <si>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</si>
  <si>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</si>
  <si>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</si>
  <si>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</si>
  <si>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</si>
  <si>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</si>
  <si>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</si>
  <si>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</si>
  <si>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</si>
  <si>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</si>
  <si>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</si>
  <si>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</si>
  <si>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</si>
  <si>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</si>
  <si>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</si>
  <si>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</si>
  <si>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</si>
  <si>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</si>
  <si>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</si>
  <si>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</si>
  <si>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</si>
  <si>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</si>
  <si>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</si>
  <si>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</si>
  <si>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</si>
  <si>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</si>
  <si>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</si>
  <si>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</si>
  <si>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</si>
  <si>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</si>
  <si>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</si>
  <si>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</si>
  <si>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</si>
  <si>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</si>
  <si>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</si>
  <si>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</si>
  <si>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</si>
  <si>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</si>
  <si>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</si>
  <si>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</si>
  <si>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</si>
  <si>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</si>
  <si>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</si>
  <si>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</si>
  <si>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</si>
  <si>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</si>
  <si>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</si>
  <si>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</si>
  <si>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</si>
  <si>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</si>
  <si>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</si>
  <si>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</si>
  <si>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</si>
  <si>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</si>
  <si>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</si>
  <si>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</si>
  <si>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</si>
  <si>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</si>
  <si>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</si>
  <si>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</si>
  <si>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</si>
  <si>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</si>
  <si>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</si>
  <si>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</si>
  <si>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</si>
  <si>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</si>
  <si>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</si>
  <si>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</si>
  <si>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</si>
  <si>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</si>
  <si>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</si>
  <si>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</si>
  <si>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</si>
  <si>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</si>
  <si>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</si>
  <si>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</si>
  <si>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</si>
  <si>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</si>
  <si>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</si>
  <si>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</si>
  <si>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</si>
  <si>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</si>
  <si>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</si>
  <si>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</si>
  <si>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</si>
  <si>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</si>
  <si>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</si>
  <si>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</si>
  <si>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</si>
  <si>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</si>
  <si>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</si>
  <si>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</si>
  <si>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</si>
  <si>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</si>
  <si>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</si>
  <si>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</si>
  <si>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</si>
  <si>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</si>
  <si>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</si>
  <si>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</si>
  <si>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</si>
  <si>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</si>
  <si>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</si>
  <si>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</si>
  <si>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</si>
  <si>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</si>
  <si>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</si>
  <si>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</si>
  <si>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</si>
  <si>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</si>
  <si>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</si>
  <si>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</si>
  <si>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</si>
  <si>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</si>
  <si>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</si>
  <si>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</si>
  <si>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</si>
  <si>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</si>
  <si>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</si>
  <si>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</si>
  <si>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</si>
  <si>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</si>
  <si>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</si>
  <si>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</si>
  <si>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</si>
  <si>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</si>
  <si>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</si>
  <si>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</si>
  <si>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</si>
  <si>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</si>
  <si>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</si>
  <si>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</si>
  <si>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</si>
  <si>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</si>
  <si>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</si>
  <si>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</si>
  <si>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</si>
  <si>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</si>
  <si>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</si>
  <si>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</si>
  <si>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</si>
  <si>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</si>
  <si>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</si>
  <si>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</si>
  <si>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</si>
  <si>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</si>
  <si>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</si>
  <si>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</si>
  <si>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</si>
  <si>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</si>
  <si>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</si>
  <si>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</si>
  <si>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</si>
  <si>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</si>
  <si>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</si>
  <si>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</si>
  <si>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</si>
  <si>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</si>
  <si>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</si>
  <si>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</si>
  <si>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</si>
  <si>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</si>
  <si>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</si>
  <si>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</si>
  <si>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</si>
  <si>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</si>
  <si>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</si>
  <si>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</si>
  <si>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</si>
  <si>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</si>
  <si>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</si>
  <si>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</si>
  <si>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</si>
  <si>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</si>
  <si>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</si>
  <si>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</si>
  <si>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</si>
  <si>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</si>
  <si>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</si>
  <si>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</si>
  <si>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</si>
  <si>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</si>
  <si>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</si>
  <si>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</si>
  <si>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</si>
  <si>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</si>
  <si>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</si>
  <si>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</si>
  <si>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</si>
  <si>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</si>
  <si>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</si>
  <si>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</si>
  <si>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</si>
  <si>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</si>
  <si>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</si>
  <si>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</si>
  <si>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</si>
  <si>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</si>
  <si>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</si>
  <si>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</si>
  <si>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</si>
  <si>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</si>
  <si>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</si>
  <si>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</si>
  <si>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</si>
  <si>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</si>
  <si>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</si>
  <si>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</si>
  <si>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</si>
  <si>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</si>
  <si>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</si>
  <si>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</si>
  <si>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</si>
  <si>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</si>
  <si>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</si>
  <si>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</si>
  <si>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</si>
  <si>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</si>
  <si>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</si>
  <si>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</si>
  <si>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</si>
  <si>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</si>
  <si>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</si>
  <si>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</si>
  <si>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</si>
  <si>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</si>
  <si>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</si>
  <si>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</si>
  <si>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</si>
  <si>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</si>
  <si>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</si>
  <si>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</si>
  <si>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</si>
  <si>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</si>
  <si>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</si>
  <si>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</si>
  <si>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</si>
  <si>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</si>
  <si>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</si>
  <si>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</si>
  <si>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</si>
  <si>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</si>
  <si>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</si>
  <si>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</si>
  <si>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</si>
  <si>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</si>
  <si>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</si>
  <si>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</si>
  <si>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</si>
  <si>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</si>
  <si>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</si>
  <si>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</si>
  <si>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</si>
  <si>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</si>
  <si>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</si>
  <si>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</si>
  <si>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</si>
  <si>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</si>
  <si>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</si>
  <si>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</si>
  <si>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</si>
  <si>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</si>
  <si>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</si>
  <si>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</si>
  <si>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</si>
  <si>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</si>
  <si>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</si>
  <si>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</si>
  <si>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</si>
  <si>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</si>
  <si>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</si>
  <si>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</si>
  <si>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</si>
  <si>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</si>
  <si>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</si>
  <si>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</si>
  <si>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</si>
  <si>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</si>
  <si>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</si>
  <si>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</si>
  <si>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</si>
  <si>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</si>
  <si>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</si>
  <si>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</si>
  <si>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</si>
  <si>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</si>
  <si>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</si>
  <si>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</si>
  <si>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</si>
  <si>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</si>
  <si>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</si>
  <si>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</si>
  <si>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</si>
  <si>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</si>
  <si>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</si>
  <si>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</si>
  <si>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</si>
  <si>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</si>
  <si>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</si>
  <si>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</si>
  <si>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</si>
  <si>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</si>
  <si>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</si>
  <si>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</si>
  <si>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</si>
  <si>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</si>
  <si>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</si>
  <si>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</si>
  <si>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</si>
  <si>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</si>
  <si>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</si>
  <si>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</si>
  <si>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</si>
  <si>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</si>
  <si>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</si>
  <si>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</si>
  <si>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</si>
  <si>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</si>
  <si>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</si>
  <si>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</si>
  <si>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</si>
  <si>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</si>
  <si>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</si>
  <si>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</si>
  <si>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</si>
  <si>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</si>
  <si>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</si>
  <si>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</si>
  <si>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</si>
  <si>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</si>
  <si>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</si>
  <si>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</si>
  <si>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</si>
  <si>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</si>
  <si>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</si>
  <si>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</si>
  <si>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</si>
  <si>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</si>
  <si>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</si>
  <si>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</si>
  <si>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</si>
  <si>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</si>
  <si>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</si>
  <si>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</si>
  <si>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</si>
  <si>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</si>
  <si>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</si>
  <si>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</si>
  <si>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</si>
  <si>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</si>
  <si>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</si>
  <si>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</si>
  <si>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</si>
  <si>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</si>
  <si>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</si>
  <si>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</si>
  <si>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</si>
  <si>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</si>
  <si>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</si>
  <si>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</si>
  <si>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</si>
  <si>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</si>
  <si>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</si>
  <si>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</si>
  <si>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</si>
  <si>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</si>
  <si>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</si>
  <si>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</si>
  <si>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</si>
  <si>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</si>
  <si>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</si>
  <si>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</si>
  <si>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</si>
  <si>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</si>
  <si>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</si>
  <si>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</si>
  <si>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</si>
  <si>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</si>
  <si>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</si>
  <si>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</si>
  <si>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</si>
  <si>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</si>
  <si>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</si>
  <si>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</si>
  <si>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</si>
  <si>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</si>
  <si>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</si>
  <si>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</si>
  <si>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</si>
  <si>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</si>
  <si>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</si>
  <si>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</si>
  <si>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</si>
  <si>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</si>
  <si>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</si>
  <si>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</si>
  <si>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</si>
  <si>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</si>
  <si>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</si>
  <si>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</si>
  <si>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</si>
  <si>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</si>
  <si>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</si>
  <si>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</si>
  <si>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</si>
  <si>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</si>
  <si>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</si>
  <si>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</si>
  <si>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</si>
  <si>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</si>
  <si>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</si>
  <si>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</si>
  <si>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</si>
  <si>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</si>
  <si>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</si>
  <si>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</si>
  <si>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</si>
  <si>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</si>
  <si>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</si>
  <si>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</si>
  <si>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</si>
  <si>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</si>
  <si>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</si>
  <si>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</si>
  <si>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</si>
  <si>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</si>
  <si>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</si>
  <si>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</si>
  <si>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</si>
  <si>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</si>
  <si>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</si>
  <si>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</si>
  <si>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</si>
  <si>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</si>
  <si>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</si>
  <si>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</si>
  <si>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</si>
  <si>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</si>
  <si>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</si>
  <si>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</si>
  <si>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</si>
  <si>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</si>
  <si>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</si>
  <si>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</si>
  <si>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</si>
  <si>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</si>
  <si>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</si>
  <si>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</si>
  <si>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</si>
  <si>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</si>
  <si>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</si>
  <si>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</si>
  <si>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</si>
  <si>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</si>
  <si>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</si>
  <si>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</si>
  <si>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</si>
  <si>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</si>
  <si>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</si>
  <si>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</si>
  <si>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</si>
  <si>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</si>
  <si>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</si>
  <si>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</si>
  <si>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</si>
  <si>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</si>
  <si>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</si>
  <si>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</si>
  <si>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</si>
  <si>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</si>
  <si>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</si>
  <si>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</si>
  <si>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</si>
  <si>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</si>
  <si>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</si>
  <si>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</si>
  <si>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</si>
  <si>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</si>
  <si>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</si>
  <si>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</si>
  <si>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</si>
  <si>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</si>
  <si>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</si>
  <si>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</si>
  <si>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</si>
  <si>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</si>
  <si>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</si>
  <si>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</si>
  <si>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</si>
  <si>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</si>
  <si>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</si>
  <si>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</si>
  <si>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</si>
  <si>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</si>
  <si>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</si>
  <si>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</si>
  <si>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</si>
  <si>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</si>
  <si>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</si>
  <si>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</si>
  <si>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</si>
  <si>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</si>
  <si>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</si>
  <si>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</si>
  <si>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</si>
  <si>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</si>
  <si>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</si>
  <si>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</si>
  <si>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</si>
  <si>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</si>
  <si>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</si>
  <si>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</si>
  <si>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</si>
  <si>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</si>
  <si>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</si>
  <si>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</si>
  <si>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</si>
  <si>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</si>
  <si>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</si>
  <si>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</si>
  <si>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</si>
  <si>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</si>
  <si>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</si>
  <si>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</si>
  <si>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</si>
  <si>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</si>
  <si>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</si>
  <si>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</si>
  <si>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</si>
  <si>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</si>
  <si>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</si>
  <si>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</si>
  <si>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</si>
  <si>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</si>
  <si>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</si>
  <si>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</si>
  <si>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</si>
  <si>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</si>
  <si>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</si>
  <si>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</si>
  <si>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</si>
  <si>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</si>
  <si>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</si>
  <si>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</si>
  <si>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</si>
  <si>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</si>
  <si>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</si>
  <si>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</si>
  <si>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</si>
  <si>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</si>
  <si>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</si>
  <si>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</si>
  <si>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</si>
  <si>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</si>
  <si>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</si>
  <si>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</si>
  <si>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</si>
  <si>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</si>
  <si>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</si>
  <si>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</si>
  <si>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</si>
  <si>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</si>
  <si>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</si>
  <si>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</si>
  <si>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</si>
  <si>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</si>
  <si>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</si>
  <si>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</si>
  <si>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</si>
  <si>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</si>
  <si>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</si>
  <si>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</si>
  <si>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</si>
  <si>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</si>
  <si>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</si>
  <si>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</si>
  <si>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</si>
  <si>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</si>
  <si>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</si>
  <si>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</si>
  <si>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</si>
  <si>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</si>
  <si>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</si>
  <si>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</si>
  <si>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</si>
  <si>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</si>
  <si>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</si>
  <si>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</si>
  <si>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</si>
  <si>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</si>
  <si>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</si>
  <si>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</si>
  <si>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</si>
  <si>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</si>
  <si>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</si>
  <si>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</si>
  <si>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</si>
  <si>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</si>
  <si>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</si>
  <si>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</si>
  <si>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</si>
  <si>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</si>
  <si>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</si>
  <si>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</si>
  <si>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</si>
  <si>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</si>
  <si>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</si>
  <si>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</si>
  <si>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</si>
  <si>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</si>
  <si>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</si>
  <si>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</si>
  <si>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</si>
  <si>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</si>
  <si>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</si>
  <si>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</si>
  <si>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</si>
  <si>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</si>
  <si>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</si>
  <si>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</si>
  <si>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</si>
  <si>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</si>
  <si>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</si>
  <si>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</si>
  <si>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</si>
  <si>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</si>
  <si>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</si>
  <si>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</si>
  <si>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</si>
  <si>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</si>
  <si>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</si>
  <si>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</si>
  <si>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</si>
  <si>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</si>
  <si>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</si>
  <si>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</si>
  <si>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</si>
  <si>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</si>
  <si>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</si>
  <si>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</si>
  <si>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</si>
  <si>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</si>
  <si>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</si>
  <si>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</si>
  <si>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</si>
  <si>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</si>
  <si>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</si>
  <si>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</si>
  <si>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</si>
  <si>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</si>
  <si>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</si>
  <si>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</si>
  <si>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</si>
  <si>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</si>
  <si>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</si>
  <si>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</si>
  <si>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</si>
  <si>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</si>
  <si>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</si>
  <si>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</si>
  <si>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</si>
  <si>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</si>
  <si>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</si>
  <si>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</si>
  <si>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</si>
  <si>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</si>
  <si>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</si>
  <si>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</si>
  <si>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</si>
  <si>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</si>
  <si>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</si>
  <si>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</si>
  <si>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</si>
  <si>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</si>
  <si>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</si>
  <si>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</si>
  <si>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</si>
  <si>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</si>
  <si>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</si>
  <si>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</si>
  <si>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</si>
  <si>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</si>
  <si>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</si>
  <si>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</si>
  <si>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</si>
  <si>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</si>
  <si>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</si>
  <si>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</si>
  <si>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</si>
  <si>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</si>
  <si>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</si>
  <si>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</si>
  <si>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</si>
  <si>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</si>
  <si>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</si>
  <si>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</si>
  <si>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</si>
  <si>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</si>
  <si>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</si>
  <si>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</si>
  <si>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</si>
  <si>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</si>
  <si>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</si>
  <si>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</si>
  <si>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</si>
  <si>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</si>
  <si>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</si>
  <si>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</si>
  <si>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</si>
  <si>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</si>
  <si>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</si>
  <si>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</si>
  <si>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</si>
  <si>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</si>
  <si>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</si>
  <si>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</si>
  <si>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</si>
  <si>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</si>
  <si>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</si>
  <si>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</si>
  <si>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</si>
  <si>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</si>
  <si>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</si>
  <si>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</si>
  <si>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</si>
  <si>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</si>
  <si>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</si>
  <si>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</si>
  <si>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</si>
  <si>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</si>
  <si>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</si>
  <si>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</si>
  <si>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</si>
  <si>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</si>
  <si>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</si>
  <si>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</si>
  <si>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</si>
  <si>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</si>
  <si>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</si>
  <si>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</si>
  <si>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</si>
  <si>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</si>
  <si>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</si>
  <si>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</si>
  <si>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</si>
  <si>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</si>
  <si>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</si>
  <si>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</si>
  <si>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</si>
  <si>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</si>
  <si>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</si>
  <si>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</si>
  <si>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</si>
  <si>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</si>
  <si>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</si>
  <si>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</si>
  <si>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</si>
  <si>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</si>
  <si>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</si>
  <si>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</si>
  <si>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</si>
  <si>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</si>
  <si>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</si>
  <si>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</si>
  <si>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</si>
  <si>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</si>
  <si>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</si>
  <si>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</si>
  <si>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</si>
  <si>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</si>
  <si>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</si>
  <si>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</si>
  <si>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</si>
  <si>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</si>
  <si>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</si>
  <si>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</si>
  <si>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</si>
  <si>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</si>
  <si>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</si>
  <si>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</si>
  <si>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</si>
  <si>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</si>
  <si>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</si>
  <si>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</si>
  <si>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</si>
  <si>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</si>
  <si>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</si>
  <si>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</si>
  <si>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</si>
  <si>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</si>
  <si>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</si>
  <si>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</si>
  <si>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</si>
  <si>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</si>
  <si>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</si>
  <si>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</si>
  <si>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</si>
  <si>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</si>
  <si>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</si>
  <si>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</si>
  <si>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</si>
  <si>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</si>
  <si>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</si>
  <si>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</si>
  <si>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</si>
  <si>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</si>
  <si>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</si>
  <si>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</si>
  <si>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</si>
  <si>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</si>
  <si>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</si>
  <si>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</si>
  <si>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</si>
  <si>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</si>
  <si>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</si>
  <si>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</si>
  <si>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</si>
  <si>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</si>
  <si>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</si>
  <si>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</si>
  <si>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</si>
  <si>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</si>
  <si>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</si>
  <si>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</si>
  <si>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</si>
  <si>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</si>
  <si>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</si>
  <si>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</si>
  <si>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</si>
  <si>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</si>
  <si>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</si>
  <si>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</si>
  <si>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</si>
  <si>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</si>
  <si>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</si>
  <si>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</si>
  <si>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</si>
  <si>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</si>
  <si>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</si>
  <si>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</si>
  <si>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</si>
  <si>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</si>
  <si>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</si>
  <si>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</si>
  <si>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</si>
  <si>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</si>
  <si>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</si>
  <si>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</si>
  <si>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</si>
  <si>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</si>
  <si>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</si>
  <si>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</si>
  <si>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</si>
  <si>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</si>
  <si>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</si>
  <si>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</si>
  <si>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</si>
  <si>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</si>
  <si>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</si>
  <si>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</si>
  <si>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</si>
  <si>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</si>
  <si>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</si>
  <si>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</si>
  <si>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</si>
  <si>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</si>
  <si>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</si>
  <si>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</si>
  <si>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</si>
  <si>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</si>
  <si>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</si>
  <si>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</si>
  <si>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</si>
  <si>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</si>
  <si>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</si>
  <si>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</si>
  <si>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</si>
  <si>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</si>
  <si>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</si>
  <si>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</si>
  <si>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</si>
  <si>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</si>
  <si>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</si>
  <si>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</si>
  <si>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</si>
  <si>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</si>
  <si>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</si>
  <si>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</si>
  <si>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</si>
  <si>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</si>
  <si>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</si>
  <si>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</si>
  <si>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</si>
  <si>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</si>
  <si>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</si>
  <si>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</si>
  <si>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</si>
  <si>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</si>
  <si>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</si>
  <si>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</si>
  <si>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</si>
  <si>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</si>
  <si>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</si>
  <si>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</si>
  <si>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</si>
  <si>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</si>
  <si>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</si>
  <si>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</si>
  <si>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</si>
  <si>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</si>
  <si>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</si>
  <si>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</si>
  <si>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</si>
  <si>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</si>
  <si>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</si>
  <si>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</si>
  <si>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</si>
  <si>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</si>
  <si>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</si>
  <si>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</si>
  <si>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</si>
  <si>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</si>
  <si>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</si>
  <si>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</si>
  <si>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</si>
  <si>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</si>
  <si>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</si>
  <si>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</si>
  <si>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</si>
  <si>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</si>
  <si>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</si>
  <si>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</si>
  <si>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</si>
  <si>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</si>
  <si>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</si>
  <si>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</si>
  <si>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</si>
  <si>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</si>
  <si>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</si>
  <si>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</si>
  <si>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</si>
  <si>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</si>
  <si>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</si>
  <si>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</si>
  <si>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</si>
  <si>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</si>
  <si>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</si>
  <si>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</si>
  <si>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</si>
  <si>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</si>
  <si>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</si>
  <si>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</si>
  <si>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</si>
  <si>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</si>
  <si>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</si>
  <si>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</si>
  <si>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</si>
  <si>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</si>
  <si>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</si>
  <si>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</si>
  <si>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</si>
  <si>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</si>
  <si>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</si>
  <si>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</si>
  <si>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</si>
  <si>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</si>
  <si>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</si>
  <si>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</si>
  <si>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</si>
  <si>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</si>
  <si>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</si>
  <si>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</si>
  <si>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</si>
  <si>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</si>
  <si>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</si>
  <si>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</si>
  <si>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</si>
  <si>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</si>
  <si>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</si>
  <si>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</si>
  <si>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</si>
  <si>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</si>
  <si>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</si>
  <si>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</si>
  <si>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</si>
  <si>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</si>
  <si>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</si>
  <si>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</si>
  <si>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</si>
  <si>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</si>
  <si>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</si>
  <si>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</si>
  <si>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</si>
  <si>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</si>
  <si>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</si>
  <si>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</si>
  <si>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</si>
  <si>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</si>
  <si>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</si>
  <si>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</si>
  <si>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</si>
  <si>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</si>
  <si>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</si>
  <si>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</si>
  <si>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</si>
  <si>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</si>
  <si>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</si>
  <si>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</si>
  <si>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</si>
  <si>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</si>
  <si>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</si>
  <si>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</si>
  <si>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</si>
  <si>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</si>
  <si>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</si>
  <si>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</si>
  <si>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</si>
  <si>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</si>
  <si>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</si>
  <si>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</si>
  <si>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</si>
  <si>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</si>
  <si>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</si>
  <si>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</si>
  <si>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</si>
  <si>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</si>
  <si>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</si>
  <si>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</si>
  <si>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</si>
  <si>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</si>
  <si>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</si>
  <si>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</si>
  <si>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</si>
  <si>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</si>
  <si>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</si>
  <si>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</si>
  <si>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</si>
  <si>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</si>
  <si>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</si>
  <si>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</si>
  <si>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</si>
  <si>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</si>
  <si>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</si>
  <si>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</si>
  <si>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</si>
  <si>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</si>
  <si>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</si>
  <si>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</si>
  <si>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</si>
  <si>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</si>
  <si>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</si>
  <si>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</si>
  <si>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</si>
  <si>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</si>
  <si>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</si>
  <si>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</si>
  <si>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</si>
  <si>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</si>
  <si>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</si>
  <si>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</si>
  <si>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</si>
  <si>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</si>
  <si>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</si>
  <si>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</si>
  <si>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</si>
  <si>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</si>
  <si>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</si>
  <si>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</si>
  <si>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</si>
  <si>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</si>
  <si>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</si>
  <si>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</si>
  <si>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</si>
  <si>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</si>
  <si>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</si>
  <si>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</si>
  <si>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</si>
  <si>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</si>
  <si>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</si>
  <si>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</si>
  <si>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</si>
  <si>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</si>
  <si>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</si>
  <si>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</si>
  <si>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</si>
  <si>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</si>
  <si>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</si>
  <si>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</si>
  <si>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</si>
  <si>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</si>
  <si>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</si>
  <si>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</si>
  <si>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</si>
  <si>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</si>
  <si>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</si>
  <si>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</si>
  <si>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</si>
  <si>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</si>
  <si>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</si>
  <si>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</si>
  <si>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</si>
  <si>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</si>
  <si>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</si>
  <si>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</si>
  <si>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</si>
  <si>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</si>
  <si>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</si>
  <si>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</si>
  <si>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</si>
  <si>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</si>
  <si>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</si>
  <si>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</si>
  <si>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</si>
  <si>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</si>
  <si>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</si>
  <si>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</si>
  <si>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</si>
  <si>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</si>
  <si>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</si>
  <si>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</si>
  <si>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</si>
  <si>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</si>
  <si>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</si>
  <si>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</si>
  <si>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</si>
  <si>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</si>
  <si>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</si>
  <si>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</si>
  <si>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</si>
  <si>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</si>
  <si>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</si>
  <si>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</si>
  <si>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</si>
  <si>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</si>
  <si>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</si>
  <si>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</si>
  <si>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</si>
  <si>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</si>
  <si>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</si>
  <si>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</si>
  <si>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</si>
  <si>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</si>
  <si>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</si>
  <si>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</si>
  <si>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</si>
  <si>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</si>
  <si>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</si>
  <si>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</si>
  <si>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</si>
  <si>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</si>
  <si>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</si>
  <si>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</si>
  <si>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</si>
  <si>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</si>
  <si>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</si>
  <si>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</si>
  <si>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</si>
  <si>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</si>
  <si>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</si>
  <si>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</si>
  <si>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</si>
  <si>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</si>
  <si>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</si>
  <si>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</si>
  <si>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</si>
  <si>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</si>
  <si>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</si>
  <si>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</si>
  <si>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</si>
  <si>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</si>
  <si>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</si>
  <si>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</si>
  <si>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</si>
  <si>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</si>
  <si>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</si>
  <si>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</si>
  <si>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</si>
  <si>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</si>
  <si>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</si>
  <si>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</si>
  <si>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</si>
  <si>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</si>
  <si>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</si>
  <si>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</si>
  <si>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</si>
  <si>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</si>
  <si>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</si>
  <si>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</si>
  <si>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</si>
  <si>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</si>
  <si>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</si>
  <si>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</si>
  <si>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</si>
  <si>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</si>
  <si>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</si>
  <si>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</si>
  <si>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</si>
  <si>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</si>
  <si>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</si>
  <si>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</si>
  <si>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</si>
  <si>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</si>
  <si>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</si>
  <si>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</si>
  <si>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</si>
  <si>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</si>
  <si>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</si>
  <si>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</si>
  <si>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</si>
  <si>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</si>
  <si>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</si>
  <si>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</si>
  <si>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</si>
  <si>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</si>
  <si>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</si>
  <si>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</si>
  <si>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</si>
  <si>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</si>
  <si>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</si>
  <si>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</si>
  <si>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</si>
  <si>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</si>
  <si>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</si>
  <si>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</si>
  <si>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</si>
  <si>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</si>
  <si>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</si>
  <si>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</si>
  <si>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</si>
  <si>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</si>
  <si>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</si>
  <si>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</si>
  <si>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</si>
  <si>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</si>
  <si>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</si>
  <si>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</si>
  <si>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</si>
  <si>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</si>
  <si>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</si>
  <si>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</si>
  <si>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</si>
  <si>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</si>
  <si>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</si>
  <si>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</si>
  <si>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</si>
  <si>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</si>
  <si>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</si>
  <si>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</si>
  <si>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</si>
  <si>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</si>
  <si>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</si>
  <si>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</si>
  <si>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</si>
  <si>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</si>
  <si>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</si>
  <si>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</si>
  <si>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</si>
  <si>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</si>
  <si>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</si>
  <si>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</si>
  <si>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</si>
  <si>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</si>
  <si>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</si>
  <si>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</si>
  <si>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</si>
  <si>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</si>
  <si>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</si>
  <si>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</si>
  <si>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</si>
  <si>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</si>
  <si>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</si>
  <si>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</si>
  <si>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</si>
  <si>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</si>
  <si>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</si>
  <si>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</si>
  <si>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</si>
  <si>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</si>
  <si>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</si>
  <si>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</si>
  <si>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</si>
  <si>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</si>
  <si>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</si>
  <si>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</si>
  <si>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</si>
  <si>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</si>
  <si>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</si>
  <si>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</si>
  <si>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</si>
  <si>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</si>
  <si>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</si>
  <si>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</si>
  <si>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</si>
  <si>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</si>
  <si>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</si>
  <si>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</si>
  <si>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</si>
  <si>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</si>
  <si>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</si>
  <si>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</si>
  <si>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</si>
  <si>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</si>
  <si>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</si>
  <si>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</si>
  <si>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</si>
  <si>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</si>
  <si>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</si>
  <si>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</si>
  <si>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</si>
  <si>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</si>
  <si>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</si>
  <si>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</si>
  <si>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</si>
  <si>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</si>
  <si>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</si>
  <si>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</si>
  <si>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</si>
  <si>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</si>
  <si>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</si>
  <si>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</si>
  <si>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</si>
  <si>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</si>
  <si>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</si>
  <si>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</si>
  <si>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</si>
  <si>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</si>
  <si>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</si>
  <si>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</si>
  <si>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</si>
  <si>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</si>
  <si>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</si>
  <si>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</si>
  <si>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</si>
  <si>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</si>
  <si>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</si>
  <si>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</si>
  <si>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</si>
  <si>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</si>
  <si>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</si>
  <si>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</si>
  <si>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</si>
  <si>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</si>
  <si>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</si>
  <si>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</si>
  <si>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</si>
  <si>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</si>
  <si>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</si>
  <si>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</si>
  <si>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</si>
  <si>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</si>
  <si>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</si>
  <si>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</si>
  <si>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</si>
  <si>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</si>
  <si>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</si>
  <si>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</si>
  <si>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</si>
  <si>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</si>
  <si>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</si>
  <si>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</si>
  <si>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</si>
  <si>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</si>
  <si>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</si>
  <si>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</si>
  <si>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</si>
  <si>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</si>
  <si>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</si>
  <si>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</si>
  <si>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</si>
  <si>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</si>
  <si>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</si>
  <si>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</si>
  <si>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</si>
  <si>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</si>
  <si>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</si>
  <si>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</si>
  <si>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</si>
  <si>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</si>
  <si>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</si>
  <si>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</si>
  <si>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</si>
  <si>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</si>
  <si>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</si>
  <si>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</si>
  <si>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</si>
  <si>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</si>
  <si>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</si>
  <si>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</si>
  <si>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</si>
  <si>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</si>
  <si>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</si>
  <si>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</si>
  <si>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</si>
  <si>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</si>
  <si>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</si>
  <si>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</si>
  <si>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</si>
  <si>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</si>
  <si>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</si>
  <si>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</si>
  <si>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</si>
  <si>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</si>
  <si>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</si>
  <si>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</si>
  <si>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</si>
  <si>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</si>
  <si>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</si>
  <si>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</si>
  <si>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</si>
  <si>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</si>
  <si>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</si>
  <si>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</si>
  <si>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</si>
  <si>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</si>
  <si>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</si>
  <si>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</si>
  <si>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</si>
  <si>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</si>
  <si>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</si>
  <si>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</si>
  <si>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</si>
  <si>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</si>
  <si>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</si>
  <si>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</si>
  <si>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</si>
  <si>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</si>
  <si>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</si>
  <si>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</si>
  <si>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</si>
  <si>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</si>
  <si>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</si>
  <si>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</si>
  <si>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</si>
  <si>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</si>
  <si>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</si>
  <si>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</si>
  <si>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</si>
  <si>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</si>
  <si>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</si>
  <si>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</si>
  <si>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</si>
  <si>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</si>
  <si>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</si>
  <si>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</si>
  <si>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</si>
  <si>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</si>
  <si>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</si>
  <si>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</si>
  <si>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</si>
  <si>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</si>
  <si>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</si>
  <si>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</si>
  <si>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</si>
  <si>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</si>
  <si>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</si>
  <si>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</si>
  <si>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</si>
  <si>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</si>
  <si>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</si>
  <si>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</si>
  <si>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</si>
  <si>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</si>
  <si>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</si>
  <si>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</si>
  <si>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</si>
  <si>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</si>
  <si>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</si>
  <si>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</si>
  <si>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</si>
  <si>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</si>
  <si>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</si>
  <si>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</si>
  <si>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</si>
  <si>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</si>
  <si>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</si>
  <si>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</si>
  <si>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</si>
  <si>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</si>
  <si>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</si>
  <si>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</si>
  <si>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</si>
  <si>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</si>
  <si>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</si>
  <si>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</si>
  <si>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</si>
  <si>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</si>
  <si>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</si>
  <si>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</si>
  <si>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</si>
  <si>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</si>
  <si>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</si>
  <si>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</si>
  <si>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</si>
  <si>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</si>
  <si>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</si>
  <si>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</si>
  <si>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</si>
  <si>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</si>
  <si>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</si>
  <si>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</si>
  <si>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</si>
  <si>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</si>
  <si>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</si>
  <si>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</si>
  <si>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</si>
  <si>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</si>
  <si>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</si>
  <si>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</si>
  <si>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</si>
  <si>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</si>
  <si>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</si>
  <si>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</si>
  <si>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</si>
  <si>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</si>
  <si>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</si>
  <si>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</si>
  <si>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</si>
  <si>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</si>
  <si>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</si>
  <si>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</si>
  <si>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</si>
  <si>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</si>
  <si>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</si>
  <si>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</si>
  <si>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</si>
  <si>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</si>
  <si>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</si>
  <si>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</si>
  <si>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</si>
  <si>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</si>
  <si>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</si>
  <si>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</si>
  <si>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</si>
  <si>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</si>
  <si>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</si>
  <si>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</si>
  <si>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</si>
  <si>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</si>
  <si>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</si>
  <si>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</si>
  <si>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</si>
  <si>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</si>
  <si>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</si>
  <si>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</si>
  <si>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</si>
  <si>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</si>
  <si>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</si>
  <si>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</si>
  <si>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</si>
  <si>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</si>
  <si>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</si>
  <si>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</si>
  <si>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</si>
  <si>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</si>
  <si>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</si>
  <si>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</si>
  <si>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</si>
  <si>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</si>
  <si>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</si>
  <si>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</si>
  <si>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</si>
  <si>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</si>
  <si>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</si>
  <si>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</si>
  <si>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</si>
  <si>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</si>
  <si>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</si>
  <si>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</si>
  <si>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</si>
  <si>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</si>
  <si>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</si>
  <si>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</si>
  <si>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</si>
  <si>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</si>
  <si>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</si>
  <si>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</si>
  <si>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</si>
  <si>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</si>
  <si>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</si>
  <si>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</si>
  <si>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</si>
  <si>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</si>
  <si>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</si>
  <si>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</si>
  <si>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</si>
  <si>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</si>
  <si>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</si>
  <si>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</si>
  <si>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</si>
  <si>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</si>
  <si>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</si>
  <si>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</si>
  <si>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</si>
  <si>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</si>
  <si>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</si>
  <si>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</si>
  <si>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</si>
  <si>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</si>
  <si>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</si>
  <si>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</si>
  <si>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</si>
  <si>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</si>
  <si>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</si>
  <si>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</si>
  <si>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</si>
  <si>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</si>
  <si>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</si>
  <si>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</si>
  <si>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</si>
  <si>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</si>
  <si>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</si>
  <si>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</si>
  <si>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</si>
  <si>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</si>
  <si>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</si>
  <si>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</si>
  <si>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</si>
  <si>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</si>
  <si>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</si>
  <si>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</si>
  <si>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</si>
  <si>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</si>
  <si>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</si>
  <si>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</si>
  <si>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</si>
  <si>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</si>
  <si>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</si>
  <si>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</si>
  <si>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</si>
  <si>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</si>
  <si>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</si>
  <si>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</si>
  <si>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</si>
  <si>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</si>
  <si>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</si>
  <si>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</si>
  <si>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</si>
  <si>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</si>
  <si>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</si>
  <si>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</si>
  <si>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</si>
  <si>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</si>
  <si>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</si>
  <si>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</si>
  <si>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</si>
  <si>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</si>
  <si>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</si>
  <si>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</si>
  <si>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</si>
  <si>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</si>
  <si>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</si>
  <si>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</si>
  <si>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</si>
  <si>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</si>
  <si>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</si>
  <si>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</si>
  <si>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</si>
  <si>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</si>
  <si>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</si>
  <si>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</si>
  <si>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</si>
  <si>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</si>
  <si>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</si>
  <si>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</si>
  <si>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</si>
  <si>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</si>
  <si>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</si>
  <si>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</si>
  <si>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</si>
  <si>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</si>
  <si>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</si>
  <si>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</si>
  <si>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</si>
  <si>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</si>
  <si>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</si>
  <si>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</si>
  <si>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</si>
  <si>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</si>
  <si>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</si>
  <si>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</si>
  <si>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</si>
  <si>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</si>
  <si>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</si>
  <si>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</si>
  <si>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</si>
  <si>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</si>
  <si>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</si>
  <si>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</si>
  <si>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</si>
  <si>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</si>
  <si>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</si>
  <si>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</si>
  <si>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</si>
  <si>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</si>
  <si>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</si>
  <si>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</si>
  <si>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</si>
  <si>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</si>
  <si>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</si>
  <si>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</si>
  <si>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</si>
  <si>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</si>
  <si>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</si>
  <si>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</si>
  <si>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</si>
  <si>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</si>
  <si>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</si>
  <si>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</si>
  <si>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</si>
  <si>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</si>
  <si>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</si>
  <si>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</si>
  <si>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</si>
  <si>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</si>
  <si>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</si>
  <si>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</si>
  <si>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</si>
  <si>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</si>
  <si>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</si>
  <si>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</si>
  <si>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</si>
  <si>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</si>
  <si>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</si>
  <si>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</si>
  <si>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</si>
  <si>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</si>
  <si>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</si>
  <si>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</si>
  <si>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</si>
  <si>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</si>
  <si>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</si>
  <si>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</si>
  <si>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</si>
  <si>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</si>
  <si>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</si>
  <si>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</si>
  <si>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</si>
  <si>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</si>
  <si>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</si>
  <si>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</si>
  <si>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</si>
  <si>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</si>
  <si>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</si>
  <si>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</si>
  <si>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</si>
  <si>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</si>
  <si>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</si>
  <si>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</si>
  <si>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</si>
  <si>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</si>
  <si>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</si>
  <si>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</si>
  <si>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</si>
  <si>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</si>
  <si>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</si>
  <si>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</si>
  <si>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</si>
  <si>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</si>
  <si>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</si>
  <si>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</si>
  <si>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</si>
  <si>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</si>
  <si>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</si>
  <si>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</si>
  <si>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</si>
  <si>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</si>
  <si>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</si>
  <si>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</si>
  <si>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</si>
  <si>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</si>
  <si>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</si>
  <si>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</si>
  <si>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</si>
  <si>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</si>
  <si>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</si>
  <si>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</si>
  <si>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</si>
  <si>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</si>
  <si>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</si>
  <si>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</si>
  <si>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</si>
  <si>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</si>
  <si>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</si>
  <si>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</si>
  <si>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</si>
  <si>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</si>
  <si>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</si>
  <si>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</si>
  <si>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</si>
  <si>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</si>
  <si>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</si>
  <si>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</si>
  <si>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</si>
  <si>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</si>
  <si>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</si>
  <si>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</si>
  <si>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</si>
  <si>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</si>
  <si>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</si>
  <si>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</si>
  <si>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</si>
  <si>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</si>
  <si>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</si>
  <si>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</si>
  <si>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</si>
  <si>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</si>
  <si>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</si>
  <si>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</si>
  <si>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</si>
  <si>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</si>
  <si>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</si>
  <si>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</si>
  <si>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</si>
  <si>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</si>
  <si>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</si>
  <si>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</si>
  <si>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</si>
  <si>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</si>
  <si>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</si>
  <si>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</si>
  <si>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</si>
  <si>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</si>
  <si>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</si>
  <si>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</si>
  <si>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</si>
  <si>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</si>
  <si>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</si>
  <si>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</si>
  <si>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</si>
  <si>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</si>
  <si>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</si>
  <si>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</si>
  <si>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</si>
  <si>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</si>
  <si>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</si>
  <si>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</si>
  <si>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</si>
  <si>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</si>
  <si>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</si>
  <si>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</si>
  <si>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</si>
  <si>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</si>
  <si>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</si>
  <si>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</si>
  <si>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</si>
  <si>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</si>
  <si>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</si>
  <si>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</si>
  <si>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</si>
  <si>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</si>
  <si>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</si>
  <si>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</si>
  <si>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</si>
  <si>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</si>
  <si>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</si>
  <si>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</si>
  <si>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</si>
  <si>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</si>
  <si>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</si>
  <si>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</si>
  <si>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</si>
  <si>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</si>
  <si>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</si>
  <si>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</si>
  <si>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</si>
  <si>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</si>
  <si>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</si>
  <si>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</si>
  <si>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</si>
  <si>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</si>
  <si>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</si>
  <si>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</si>
  <si>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</si>
  <si>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</si>
  <si>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</si>
  <si>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</si>
  <si>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</si>
  <si>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</si>
  <si>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</si>
  <si>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</si>
  <si>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</si>
  <si>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</si>
  <si>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</si>
  <si>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</si>
  <si>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</si>
  <si>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</si>
  <si>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</si>
  <si>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</si>
  <si>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</si>
  <si>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</si>
  <si>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</si>
  <si>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</si>
  <si>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</si>
  <si>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</si>
  <si>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</si>
  <si>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</si>
  <si>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</si>
  <si>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</si>
  <si>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</si>
  <si>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</si>
  <si>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</si>
  <si>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</si>
  <si>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</si>
  <si>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</si>
  <si>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</si>
  <si>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</si>
  <si>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</si>
  <si>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</si>
  <si>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</si>
  <si>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</si>
  <si>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</si>
  <si>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</si>
  <si>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</si>
  <si>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</si>
  <si>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</si>
  <si>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</si>
  <si>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</si>
  <si>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</si>
  <si>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</si>
  <si>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</si>
  <si>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</si>
  <si>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</si>
  <si>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</si>
  <si>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</si>
  <si>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</si>
  <si>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</si>
  <si>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</si>
  <si>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</si>
  <si>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</si>
  <si>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</si>
  <si>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</si>
  <si>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</si>
  <si>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</si>
  <si>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</si>
  <si>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</si>
  <si>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</si>
  <si>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</si>
  <si>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</si>
  <si>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</si>
  <si>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</si>
  <si>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</si>
  <si>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</si>
  <si>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</si>
  <si>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</si>
  <si>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</si>
  <si>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</si>
  <si>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</si>
  <si>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</si>
  <si>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</si>
  <si>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</si>
  <si>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</si>
  <si>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</si>
  <si>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</si>
  <si>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</si>
  <si>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</si>
  <si>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</si>
  <si>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</si>
  <si>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</si>
  <si>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</si>
  <si>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</si>
  <si>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</si>
  <si>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</si>
  <si>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</si>
  <si>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</si>
  <si>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</si>
  <si>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</si>
  <si>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</si>
  <si>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</si>
  <si>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</si>
  <si>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</si>
  <si>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</si>
  <si>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</si>
  <si>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</si>
  <si>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</si>
  <si>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</si>
  <si>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</si>
  <si>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</si>
  <si>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</si>
  <si>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</si>
  <si>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</si>
  <si>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</si>
  <si>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</si>
  <si>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</si>
  <si>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</si>
  <si>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</si>
  <si>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</si>
  <si>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</si>
  <si>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</si>
  <si>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</si>
  <si>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</si>
  <si>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</si>
  <si>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</si>
  <si>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</si>
  <si>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</si>
  <si>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</si>
  <si>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</si>
  <si>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</si>
  <si>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</si>
  <si>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</si>
  <si>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</si>
  <si>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</si>
  <si>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</si>
  <si>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</si>
  <si>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</si>
  <si>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</si>
  <si>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</si>
  <si>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</si>
  <si>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</si>
  <si>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</si>
  <si>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</si>
  <si>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</si>
  <si>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</si>
  <si>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</si>
  <si>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</si>
  <si>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</si>
  <si>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</si>
  <si>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</si>
  <si>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</si>
  <si>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</si>
  <si>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</si>
  <si>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</si>
  <si>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</si>
  <si>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</si>
  <si>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</si>
  <si>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</si>
  <si>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</si>
  <si>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</si>
  <si>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</si>
  <si>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</si>
  <si>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</si>
  <si>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</si>
  <si>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</si>
  <si>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</si>
  <si>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</si>
  <si>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</si>
  <si>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</si>
  <si>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</si>
  <si>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</si>
  <si>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</si>
  <si>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</si>
  <si>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</si>
  <si>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</si>
  <si>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</si>
  <si>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</si>
  <si>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</si>
  <si>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</si>
  <si>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</si>
  <si>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</si>
  <si>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</si>
  <si>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</si>
  <si>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</si>
  <si>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</si>
  <si>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</si>
  <si>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</si>
  <si>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</si>
  <si>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</si>
  <si>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</si>
  <si>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</si>
  <si>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</si>
  <si>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</si>
  <si>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</si>
  <si>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</si>
  <si>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</si>
  <si>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</si>
  <si>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</si>
  <si>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</si>
  <si>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</si>
  <si>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</si>
  <si>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</si>
  <si>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</si>
  <si>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</si>
  <si>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</si>
  <si>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</si>
  <si>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</si>
  <si>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</si>
  <si>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</si>
  <si>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</si>
  <si>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</si>
  <si>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</si>
  <si>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</si>
  <si>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</si>
  <si>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</si>
  <si>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</si>
  <si>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</si>
  <si>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</si>
  <si>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</si>
  <si>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</si>
  <si>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</si>
  <si>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</si>
  <si>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</si>
  <si>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</si>
  <si>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</si>
  <si>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</si>
  <si>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</si>
  <si>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</si>
  <si>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</si>
  <si>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</si>
  <si>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</si>
  <si>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</si>
  <si>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</si>
  <si>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</si>
  <si>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</si>
  <si>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</si>
  <si>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</si>
  <si>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</si>
  <si>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</si>
  <si>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</si>
  <si>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</si>
  <si>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</si>
  <si>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</si>
  <si>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</si>
  <si>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</si>
  <si>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</si>
  <si>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</si>
  <si>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</si>
  <si>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</si>
  <si>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</si>
  <si>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</si>
  <si>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</si>
  <si>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</si>
  <si>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</si>
  <si>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</si>
  <si>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</si>
  <si>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</si>
  <si>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</si>
  <si>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</si>
  <si>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</si>
  <si>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</si>
  <si>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</si>
  <si>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</si>
  <si>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</si>
  <si>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</si>
  <si>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</si>
  <si>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</si>
  <si>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</si>
  <si>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</si>
  <si>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</si>
  <si>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</si>
  <si>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</si>
  <si>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</si>
  <si>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</si>
  <si>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</si>
  <si>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</si>
  <si>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</si>
  <si>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</si>
  <si>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</si>
  <si>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</si>
  <si>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</si>
  <si>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</si>
  <si>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</si>
  <si>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</si>
  <si>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</si>
  <si>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</si>
  <si>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</si>
  <si>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</si>
  <si>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</si>
  <si>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</si>
  <si>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</si>
  <si>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</si>
  <si>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</si>
  <si>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</si>
  <si>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</si>
  <si>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</si>
  <si>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</si>
  <si>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</si>
  <si>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</si>
  <si>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</si>
  <si>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</si>
  <si>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</si>
  <si>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</si>
  <si>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</si>
  <si>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</si>
  <si>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</si>
  <si>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</si>
  <si>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</si>
  <si>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</si>
  <si>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</si>
  <si>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</si>
  <si>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</si>
  <si>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</si>
  <si>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</si>
  <si>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</si>
  <si>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</si>
  <si>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</si>
  <si>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</si>
  <si>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</si>
  <si>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</si>
  <si>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</si>
  <si>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</si>
  <si>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</si>
  <si>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</si>
  <si>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</si>
  <si>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</si>
  <si>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</si>
  <si>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</si>
  <si>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</si>
  <si>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</si>
  <si>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</si>
  <si>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</si>
  <si>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</si>
  <si>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</si>
  <si>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</si>
  <si>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</si>
  <si>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</si>
  <si>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</si>
  <si>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</si>
  <si>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</si>
  <si>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</si>
  <si>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</si>
  <si>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</si>
  <si>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</si>
  <si>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</si>
  <si>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</si>
  <si>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</si>
  <si>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</si>
  <si>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</si>
  <si>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</si>
  <si>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</si>
  <si>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</si>
  <si>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</si>
  <si>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</si>
  <si>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</si>
  <si>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</si>
  <si>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</si>
  <si>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</si>
  <si>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</si>
  <si>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</si>
  <si>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</si>
  <si>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</si>
  <si>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</si>
  <si>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</si>
  <si>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</si>
  <si>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</si>
  <si>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</si>
  <si>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</si>
  <si>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</si>
  <si>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</si>
  <si>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</si>
  <si>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</si>
  <si>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</si>
  <si>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</si>
  <si>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</si>
  <si>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</si>
  <si>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</si>
  <si>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</si>
  <si>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</si>
  <si>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</si>
  <si>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</si>
  <si>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</si>
  <si>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</si>
  <si>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</si>
  <si>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</si>
  <si>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</si>
  <si>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</si>
  <si>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</si>
  <si>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</si>
  <si>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</si>
  <si>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</si>
  <si>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</si>
  <si>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</si>
  <si>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</si>
  <si>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</si>
  <si>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</si>
  <si>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</si>
  <si>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</si>
  <si>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</si>
  <si>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</si>
  <si>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</si>
  <si>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</si>
  <si>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</si>
  <si>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</si>
  <si>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</si>
  <si>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</si>
  <si>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</si>
  <si>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</si>
  <si>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</si>
  <si>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</si>
  <si>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</si>
  <si>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</si>
  <si>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</si>
  <si>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</si>
  <si>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</si>
  <si>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</si>
  <si>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</si>
  <si>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</si>
  <si>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</si>
  <si>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</si>
  <si>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</si>
  <si>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</si>
  <si>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</si>
  <si>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</si>
  <si>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</si>
  <si>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</si>
  <si>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</si>
  <si>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</si>
  <si>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</si>
  <si>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</si>
  <si>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</si>
  <si>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</si>
  <si>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</si>
  <si>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</si>
  <si>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</si>
  <si>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</si>
  <si>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</si>
  <si>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</si>
  <si>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</si>
  <si>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</si>
  <si>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</si>
  <si>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</si>
  <si>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</si>
  <si>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</si>
  <si>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</si>
  <si>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</si>
  <si>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</si>
  <si>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</si>
  <si>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</si>
  <si>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</si>
  <si>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</si>
  <si>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</si>
  <si>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</si>
  <si>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</si>
  <si>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</si>
  <si>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</si>
  <si>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</si>
  <si>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</si>
  <si>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</si>
  <si>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</si>
  <si>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</si>
  <si>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</si>
  <si>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</si>
  <si>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</si>
  <si>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</si>
  <si>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</si>
  <si>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</si>
  <si>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</si>
  <si>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</si>
  <si>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</si>
  <si>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</si>
  <si>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</si>
  <si>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</si>
  <si>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</si>
  <si>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</si>
  <si>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</si>
  <si>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</si>
  <si>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</si>
  <si>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</si>
  <si>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</si>
  <si>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</si>
  <si>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</si>
  <si>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</si>
  <si>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</si>
  <si>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</si>
  <si>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</si>
  <si>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</si>
  <si>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</si>
  <si>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</si>
  <si>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</si>
  <si>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</si>
  <si>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</si>
  <si>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</si>
  <si>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</si>
  <si>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</si>
  <si>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</si>
  <si>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</si>
  <si>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</si>
  <si>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</si>
  <si>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</si>
  <si>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</si>
  <si>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</si>
  <si>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</si>
  <si>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</si>
  <si>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</si>
  <si>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</si>
  <si>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</si>
  <si>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</si>
  <si>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</si>
  <si>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</si>
  <si>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</si>
  <si>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</si>
  <si>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</si>
  <si>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</si>
  <si>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</si>
  <si>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</si>
  <si>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</si>
  <si>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</si>
  <si>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</si>
  <si>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</si>
  <si>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</si>
  <si>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</si>
  <si>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</si>
  <si>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</si>
  <si>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</si>
  <si>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</si>
  <si>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</si>
  <si>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</si>
  <si>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</si>
  <si>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</si>
  <si>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</si>
  <si>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</si>
  <si>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</si>
  <si>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</si>
  <si>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</si>
  <si>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</si>
  <si>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</si>
  <si>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</si>
  <si>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</si>
  <si>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</si>
  <si>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</si>
  <si>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</si>
  <si>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</si>
  <si>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</si>
  <si>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</si>
  <si>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</si>
  <si>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</si>
  <si>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</si>
  <si>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</si>
  <si>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</si>
  <si>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</si>
  <si>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</si>
  <si>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</si>
  <si>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</si>
  <si>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</si>
  <si>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</si>
  <si>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</si>
  <si>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</si>
  <si>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</si>
  <si>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</si>
  <si>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</si>
  <si>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</si>
  <si>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</si>
  <si>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</si>
  <si>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</si>
  <si>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</si>
  <si>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</si>
  <si>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</si>
  <si>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</si>
  <si>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</si>
  <si>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</si>
  <si>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</si>
  <si>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</si>
  <si>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</si>
  <si>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</si>
  <si>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</si>
  <si>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</si>
  <si>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</si>
  <si>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</si>
  <si>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</si>
  <si>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</si>
  <si>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</si>
  <si>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</si>
  <si>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</si>
  <si>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</si>
  <si>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</si>
  <si>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</si>
  <si>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</si>
  <si>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</si>
  <si>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</si>
  <si>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</si>
  <si>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</si>
  <si>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</si>
  <si>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</si>
  <si>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</si>
  <si>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</si>
  <si>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</si>
  <si>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</si>
  <si>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</si>
  <si>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</si>
  <si>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</si>
  <si>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</si>
  <si>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</si>
  <si>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</si>
  <si>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</si>
  <si>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</si>
  <si>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</si>
  <si>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</si>
  <si>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</si>
  <si>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</si>
  <si>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</si>
  <si>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</si>
  <si>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</si>
  <si>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</si>
  <si>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</si>
  <si>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</si>
  <si>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</si>
  <si>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</si>
  <si>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</si>
  <si>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</si>
  <si>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</si>
  <si>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</si>
  <si>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</si>
  <si>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</si>
  <si>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</si>
  <si>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</si>
  <si>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</si>
  <si>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</si>
  <si>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</si>
  <si>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</si>
  <si>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</si>
  <si>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</si>
  <si>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</si>
  <si>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</si>
  <si>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</si>
  <si>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</si>
  <si>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</si>
  <si>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</si>
  <si>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</si>
  <si>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</si>
  <si>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</si>
  <si>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</si>
  <si>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</si>
  <si>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</si>
  <si>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</si>
  <si>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</si>
  <si>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</si>
  <si>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</si>
  <si>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</si>
  <si>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</si>
  <si>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</si>
  <si>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</si>
  <si>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</si>
  <si>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</si>
  <si>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</si>
  <si>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</si>
  <si>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</si>
  <si>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</si>
  <si>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</si>
  <si>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</si>
  <si>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</si>
  <si>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</si>
  <si>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</si>
  <si>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</si>
  <si>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</si>
  <si>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</si>
  <si>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</si>
  <si>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</si>
  <si>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</si>
  <si>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</si>
  <si>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</si>
  <si>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</si>
  <si>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</si>
  <si>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</si>
  <si>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</si>
  <si>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</si>
  <si>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</si>
  <si>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</si>
  <si>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</si>
  <si>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</si>
  <si>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</si>
  <si>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</si>
  <si>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</si>
  <si>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</si>
  <si>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</si>
  <si>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</si>
  <si>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</si>
  <si>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</si>
  <si>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</si>
  <si>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</si>
  <si>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</si>
  <si>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</si>
  <si>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</si>
  <si>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</si>
  <si>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</si>
  <si>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</si>
  <si>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</si>
  <si>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</si>
  <si>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</si>
  <si>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</si>
  <si>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</si>
  <si>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</si>
  <si>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</si>
  <si>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</si>
  <si>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</si>
  <si>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</si>
  <si>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</si>
  <si>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</si>
  <si>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</si>
  <si>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</si>
  <si>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</si>
  <si>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</si>
  <si>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</si>
  <si>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</si>
  <si>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</si>
  <si>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</si>
  <si>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</si>
  <si>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</si>
  <si>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</si>
  <si>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</si>
  <si>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</si>
  <si>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</si>
  <si>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</si>
  <si>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</si>
  <si>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</si>
  <si>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</si>
  <si>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</si>
  <si>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</si>
  <si>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</si>
  <si>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</si>
  <si>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</si>
  <si>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</si>
  <si>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</si>
  <si>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</si>
  <si>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</si>
  <si>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</si>
  <si>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</si>
  <si>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</si>
  <si>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</si>
  <si>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</si>
  <si>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</si>
  <si>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</si>
  <si>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</si>
  <si>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</si>
  <si>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</si>
  <si>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</si>
  <si>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</si>
  <si>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</si>
  <si>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</si>
  <si>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</si>
  <si>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</si>
  <si>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</si>
  <si>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</si>
  <si>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</si>
  <si>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</si>
  <si>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</si>
  <si>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</si>
  <si>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</si>
  <si>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</si>
  <si>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</si>
  <si>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</si>
  <si>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</si>
  <si>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</si>
  <si>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</si>
  <si>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</si>
  <si>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</si>
  <si>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</si>
  <si>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</si>
  <si>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</si>
  <si>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</si>
  <si>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</si>
  <si>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</si>
  <si>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</si>
  <si>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</si>
  <si>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</si>
  <si>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</si>
  <si>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</si>
  <si>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</si>
  <si>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</si>
  <si>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</si>
  <si>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</si>
  <si>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</si>
  <si>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</si>
  <si>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</si>
  <si>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</si>
  <si>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</si>
  <si>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</si>
  <si>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</si>
  <si>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</si>
  <si>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</si>
  <si>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</si>
  <si>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</si>
  <si>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</si>
  <si>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</si>
  <si>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</si>
  <si>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</si>
  <si>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</si>
  <si>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</si>
  <si>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</si>
  <si>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</si>
  <si>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</si>
  <si>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</si>
  <si>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</si>
  <si>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</si>
  <si>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</si>
  <si>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</si>
  <si>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</si>
  <si>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</si>
  <si>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</si>
  <si>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</si>
  <si>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</si>
  <si>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</si>
  <si>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</si>
  <si>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</si>
  <si>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</si>
  <si>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</si>
  <si>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</si>
  <si>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</si>
  <si>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</si>
  <si>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</si>
  <si>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</si>
  <si>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</si>
  <si>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</si>
  <si>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</si>
  <si>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</si>
  <si>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</si>
  <si>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</si>
  <si>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</si>
  <si>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</si>
  <si>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</si>
  <si>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</si>
  <si>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</si>
  <si>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</si>
  <si>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</si>
  <si>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</si>
  <si>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</si>
  <si>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</si>
  <si>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</si>
  <si>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</si>
  <si>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</si>
  <si>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</si>
  <si>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</si>
  <si>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</si>
  <si>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</si>
  <si>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</si>
  <si>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</si>
  <si>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</si>
  <si>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</si>
  <si>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</si>
  <si>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</si>
  <si>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</si>
  <si>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</si>
  <si>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</si>
  <si>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</si>
  <si>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</si>
  <si>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</si>
  <si>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</si>
  <si>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</si>
  <si>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</si>
  <si>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</si>
  <si>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</si>
  <si>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</si>
  <si>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</si>
  <si>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</si>
  <si>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</si>
  <si>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</si>
  <si>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</si>
  <si>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</si>
  <si>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</si>
  <si>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</si>
  <si>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</si>
  <si>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</si>
  <si>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</si>
  <si>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</si>
  <si>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</si>
  <si>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</si>
  <si>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</si>
  <si>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</si>
  <si>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</si>
  <si>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</si>
  <si>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</si>
  <si>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</si>
  <si>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</si>
  <si>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</si>
  <si>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</si>
  <si>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</si>
  <si>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</si>
  <si>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</si>
  <si>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</si>
  <si>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</si>
  <si>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</si>
  <si>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</si>
  <si>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</si>
  <si>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</si>
  <si>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</si>
  <si>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</si>
  <si>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</si>
  <si>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</si>
  <si>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</si>
  <si>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</si>
  <si>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</si>
  <si>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</si>
  <si>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</si>
  <si>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</si>
  <si>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</si>
  <si>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</si>
  <si>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</si>
  <si>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</si>
  <si>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</si>
  <si>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</si>
  <si>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</si>
  <si>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</si>
  <si>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</si>
  <si>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</si>
  <si>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</si>
  <si>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</si>
  <si>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</si>
  <si>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</si>
  <si>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</si>
  <si>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</si>
  <si>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</si>
  <si>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</si>
  <si>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</si>
  <si>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</si>
  <si>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</si>
  <si>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</si>
  <si>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</si>
  <si>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</si>
  <si>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</si>
  <si>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</si>
  <si>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</si>
  <si>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</si>
  <si>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</si>
  <si>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</si>
  <si>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</si>
  <si>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</si>
  <si>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</si>
  <si>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</si>
  <si>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</si>
  <si>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</si>
  <si>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</si>
  <si>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</si>
  <si>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</si>
  <si>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</si>
  <si>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</si>
  <si>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</si>
  <si>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</si>
  <si>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</si>
  <si>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</si>
  <si>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</si>
  <si>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</si>
  <si>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</si>
  <si>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</si>
  <si>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</si>
  <si>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</si>
  <si>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</si>
  <si>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</si>
  <si>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</si>
  <si>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</si>
  <si>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</si>
  <si>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</si>
  <si>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</si>
  <si>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</si>
  <si>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</si>
  <si>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</si>
  <si>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</si>
  <si>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</si>
  <si>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</si>
  <si>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</si>
  <si>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</si>
  <si>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</si>
  <si>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</si>
  <si>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</si>
  <si>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</si>
  <si>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</si>
  <si>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</si>
  <si>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</si>
  <si>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</si>
  <si>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</si>
  <si>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</si>
  <si>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</si>
  <si>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</si>
  <si>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</si>
  <si>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</si>
  <si>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</si>
  <si>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</si>
  <si>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</si>
  <si>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</si>
  <si>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</si>
  <si>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</si>
  <si>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</si>
  <si>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</si>
  <si>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</si>
  <si>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</si>
  <si>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</si>
  <si>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</si>
  <si>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</si>
  <si>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</si>
  <si>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</si>
  <si>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</si>
  <si>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</si>
  <si>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</si>
  <si>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</si>
  <si>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</si>
  <si>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</si>
  <si>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</si>
  <si>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</si>
  <si>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</si>
  <si>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</si>
  <si>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</si>
  <si>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</si>
  <si>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</si>
  <si>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</si>
  <si>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</si>
  <si>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</si>
  <si>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</si>
  <si>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</si>
  <si>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</si>
  <si>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</si>
  <si>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</si>
  <si>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</si>
  <si>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</si>
  <si>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</si>
  <si>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</si>
  <si>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</si>
  <si>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</si>
  <si>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</si>
  <si>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</si>
  <si>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</si>
  <si>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</si>
  <si>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</si>
  <si>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</si>
  <si>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</si>
  <si>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</si>
  <si>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</si>
  <si>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</si>
  <si>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</si>
  <si>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</si>
  <si>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</si>
  <si>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</si>
  <si>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</si>
  <si>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</si>
  <si>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</si>
  <si>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</si>
  <si>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</si>
  <si>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</si>
  <si>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</si>
  <si>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</si>
  <si>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</si>
  <si>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</si>
  <si>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</si>
  <si>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</si>
  <si>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</si>
  <si>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</si>
  <si>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</si>
  <si>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</si>
  <si>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</si>
  <si>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</si>
  <si>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</si>
  <si>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</si>
  <si>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</si>
  <si>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</si>
  <si>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</si>
  <si>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</si>
  <si>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</si>
  <si>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</si>
  <si>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</si>
  <si>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</si>
  <si>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</si>
  <si>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</si>
  <si>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</si>
  <si>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</si>
  <si>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</si>
  <si>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</si>
  <si>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</si>
  <si>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</si>
  <si>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</si>
  <si>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</si>
  <si>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</si>
  <si>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</si>
  <si>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</si>
  <si>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</si>
  <si>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</si>
  <si>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</si>
  <si>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</si>
  <si>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</si>
  <si>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</si>
  <si>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</si>
  <si>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</si>
  <si>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</si>
  <si>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</si>
  <si>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</si>
  <si>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</si>
  <si>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</si>
  <si>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</si>
  <si>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</si>
  <si>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</si>
  <si>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</si>
  <si>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</si>
  <si>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</si>
  <si>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</si>
  <si>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</si>
  <si>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</si>
  <si>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</si>
  <si>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</si>
  <si>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</si>
  <si>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</si>
  <si>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</si>
  <si>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</si>
  <si>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</si>
  <si>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</si>
  <si>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</si>
  <si>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</si>
  <si>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</si>
  <si>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</si>
  <si>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</si>
  <si>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</si>
  <si>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</si>
  <si>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</si>
  <si>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</si>
  <si>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</si>
  <si>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</si>
  <si>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</si>
  <si>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</si>
  <si>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</si>
  <si>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</si>
  <si>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</si>
  <si>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</si>
  <si>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</si>
  <si>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</si>
  <si>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</si>
  <si>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</si>
  <si>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</si>
  <si>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</si>
  <si>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</si>
  <si>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</si>
  <si>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</si>
  <si>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</si>
  <si>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</si>
  <si>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</si>
  <si>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</si>
  <si>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</si>
  <si>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</si>
  <si>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</si>
  <si>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</si>
  <si>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</si>
  <si>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</si>
  <si>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</si>
  <si>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</si>
  <si>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</si>
  <si>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</si>
  <si>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</si>
  <si>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</si>
  <si>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</si>
  <si>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</si>
  <si>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</si>
  <si>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</si>
  <si>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</si>
  <si>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</si>
  <si>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</si>
  <si>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</si>
  <si>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</si>
  <si>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</si>
  <si>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</si>
  <si>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</si>
  <si>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</si>
  <si>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</si>
  <si>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</si>
  <si>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</si>
  <si>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</si>
  <si>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</si>
  <si>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</si>
  <si>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</si>
  <si>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</si>
  <si>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</si>
  <si>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</si>
  <si>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</si>
  <si>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</si>
  <si>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</si>
  <si>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</si>
  <si>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</si>
  <si>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</si>
  <si>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</si>
  <si>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</si>
  <si>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</si>
  <si>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</si>
  <si>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</si>
  <si>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</si>
  <si>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</si>
  <si>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</si>
  <si>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</si>
  <si>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</si>
  <si>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</si>
  <si>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</si>
  <si>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</si>
  <si>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</si>
  <si>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</si>
  <si>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</si>
  <si>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</si>
  <si>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</si>
  <si>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</si>
  <si>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</si>
  <si>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</si>
  <si>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</si>
  <si>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</si>
  <si>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</si>
  <si>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</si>
  <si>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</si>
  <si>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</si>
  <si>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</si>
  <si>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</si>
  <si>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</si>
  <si>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</si>
  <si>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</si>
  <si>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</si>
  <si>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</si>
  <si>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</si>
  <si>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</si>
  <si>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</si>
  <si>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</si>
  <si>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</si>
  <si>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</si>
  <si>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</si>
  <si>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</si>
  <si>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</si>
  <si>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</si>
  <si>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</si>
  <si>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</si>
  <si>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</si>
  <si>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</si>
  <si>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</si>
  <si>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</si>
  <si>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</si>
  <si>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</si>
  <si>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</si>
  <si>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</si>
  <si>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</si>
  <si>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</si>
  <si>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</si>
  <si>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</si>
  <si>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</si>
  <si>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</si>
  <si>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</si>
  <si>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</si>
  <si>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</si>
  <si>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</si>
  <si>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</si>
  <si>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</si>
  <si>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</si>
  <si>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</si>
  <si>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</si>
  <si>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</si>
  <si>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</si>
  <si>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</si>
  <si>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</si>
  <si>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</si>
  <si>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</si>
  <si>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</si>
  <si>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</si>
  <si>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</si>
  <si>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</si>
  <si>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</si>
  <si>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</si>
  <si>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</si>
  <si>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</si>
  <si>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</si>
  <si>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</si>
  <si>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</si>
  <si>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</si>
  <si>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</si>
  <si>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</si>
  <si>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</si>
  <si>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</si>
  <si>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</si>
  <si>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</si>
  <si>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</si>
  <si>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</si>
  <si>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</si>
  <si>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</si>
  <si>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</si>
  <si>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</si>
  <si>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</si>
  <si>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</si>
  <si>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</si>
  <si>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</si>
  <si>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</si>
  <si>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</si>
  <si>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</si>
  <si>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</si>
  <si>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</si>
  <si>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</si>
  <si>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</si>
  <si>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</si>
  <si>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</si>
  <si>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</si>
  <si>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</si>
  <si>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</si>
  <si>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</si>
  <si>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</si>
  <si>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</si>
  <si>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</si>
  <si>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</si>
  <si>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</si>
  <si>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</si>
  <si>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</si>
  <si>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</si>
  <si>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</si>
  <si>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</si>
  <si>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</si>
  <si>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</si>
  <si>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</si>
  <si>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</si>
  <si>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</si>
  <si>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</si>
  <si>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</si>
  <si>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</si>
  <si>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</si>
  <si>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</si>
  <si>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</si>
  <si>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</si>
  <si>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</si>
  <si>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</si>
  <si>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</si>
  <si>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</si>
  <si>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</si>
  <si>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</si>
  <si>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</si>
  <si>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</si>
  <si>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</si>
  <si>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</si>
  <si>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</si>
  <si>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</si>
  <si>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</si>
  <si>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</si>
  <si>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</si>
  <si>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</si>
  <si>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</si>
  <si>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</si>
  <si>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</si>
  <si>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</si>
  <si>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</si>
  <si>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</si>
  <si>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</si>
  <si>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</si>
  <si>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</si>
  <si>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</si>
  <si>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</si>
  <si>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</si>
  <si>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</si>
  <si>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</si>
  <si>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</si>
  <si>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</si>
  <si>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</si>
  <si>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</si>
  <si>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</si>
  <si>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</si>
  <si>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</si>
  <si>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</si>
  <si>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</si>
  <si>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</si>
  <si>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</si>
  <si>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</si>
  <si>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</si>
  <si>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</si>
  <si>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</si>
  <si>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</si>
  <si>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</si>
  <si>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</si>
  <si>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</si>
  <si>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</si>
  <si>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</si>
  <si>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</si>
  <si>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</si>
  <si>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</si>
  <si>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</si>
  <si>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</si>
  <si>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</si>
  <si>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</si>
  <si>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</si>
  <si>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</si>
  <si>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</si>
  <si>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</si>
  <si>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</si>
  <si>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</si>
  <si>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</si>
  <si>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</si>
  <si>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</si>
  <si>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</si>
  <si>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</si>
  <si>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</si>
  <si>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</si>
  <si>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</si>
  <si>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</si>
  <si>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</si>
  <si>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</si>
  <si>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</si>
  <si>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</si>
  <si>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</si>
  <si>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</si>
  <si>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</si>
  <si>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</si>
  <si>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</si>
  <si>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</si>
  <si>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</si>
  <si>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</si>
  <si>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</si>
  <si>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</si>
  <si>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</si>
  <si>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</si>
  <si>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</si>
  <si>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</si>
  <si>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</si>
  <si>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</si>
  <si>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</si>
  <si>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</si>
  <si>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</si>
  <si>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</si>
  <si>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</si>
  <si>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</si>
  <si>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</si>
  <si>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</si>
  <si>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</si>
  <si>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</si>
  <si>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</si>
  <si>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</si>
  <si>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</si>
  <si>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</si>
  <si>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</si>
  <si>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</si>
  <si>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</si>
  <si>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</si>
  <si>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</si>
  <si>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</si>
  <si>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</si>
  <si>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</si>
  <si>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</si>
  <si>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</si>
  <si>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</si>
  <si>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</si>
  <si>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</si>
  <si>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</si>
  <si>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</si>
  <si>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</si>
  <si>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</si>
  <si>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</si>
  <si>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</si>
  <si>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</si>
  <si>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</si>
  <si>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</si>
  <si>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</si>
  <si>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</si>
  <si>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</si>
  <si>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</si>
  <si>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</si>
  <si>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</si>
  <si>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</si>
  <si>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</si>
  <si>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</si>
  <si>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</si>
  <si>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</si>
  <si>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</si>
  <si>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</si>
  <si>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</si>
  <si>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</si>
  <si>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</si>
  <si>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</si>
  <si>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</si>
  <si>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</si>
  <si>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</si>
  <si>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</si>
  <si>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</si>
  <si>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</si>
  <si>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</si>
  <si>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</si>
  <si>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</si>
  <si>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</si>
  <si>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</si>
  <si>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</si>
  <si>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</si>
  <si>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</si>
  <si>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</si>
  <si>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</si>
  <si>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</si>
  <si>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</si>
  <si>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</si>
  <si>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</si>
  <si>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</si>
  <si>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</si>
  <si>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</si>
  <si>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</si>
  <si>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</si>
  <si>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</si>
  <si>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</si>
  <si>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</si>
  <si>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</si>
  <si>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</si>
  <si>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</si>
  <si>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</si>
  <si>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</si>
  <si>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</si>
  <si>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</si>
  <si>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</si>
  <si>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</si>
  <si>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</si>
  <si>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</si>
  <si>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</si>
  <si>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</si>
  <si>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</si>
  <si>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</si>
  <si>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</si>
  <si>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</si>
  <si>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</si>
  <si>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</si>
  <si>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</si>
  <si>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</si>
  <si>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</si>
  <si>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</si>
  <si>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</si>
  <si>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</si>
  <si>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</si>
  <si>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</si>
  <si>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</si>
  <si>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</si>
  <si>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</si>
  <si>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</si>
  <si>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</si>
  <si>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</si>
  <si>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</si>
  <si>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</si>
  <si>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</si>
  <si>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</si>
  <si>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</si>
  <si>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</si>
  <si>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</si>
  <si>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</si>
  <si>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</si>
  <si>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</si>
  <si>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</si>
  <si>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</si>
  <si>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</si>
  <si>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</si>
  <si>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</si>
  <si>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</si>
  <si>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</si>
  <si>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</si>
  <si>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</si>
  <si>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</si>
  <si>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</si>
  <si>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</si>
  <si>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</si>
  <si>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</si>
  <si>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</si>
  <si>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</si>
  <si>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</si>
  <si>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</si>
  <si>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</si>
  <si>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</si>
  <si>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</si>
  <si>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</si>
  <si>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</si>
  <si>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</si>
  <si>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</si>
  <si>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</si>
  <si>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</si>
  <si>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</si>
  <si>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</si>
  <si>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</si>
  <si>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</si>
  <si>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</si>
  <si>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</si>
  <si>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</si>
  <si>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</si>
  <si>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</si>
  <si>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</si>
  <si>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</si>
  <si>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</si>
  <si>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</si>
  <si>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</si>
  <si>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</si>
  <si>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</si>
  <si>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</si>
  <si>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</si>
  <si>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</si>
  <si>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</si>
  <si>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</si>
  <si>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</si>
  <si>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</si>
  <si>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</si>
  <si>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</si>
  <si>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</si>
  <si>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</si>
  <si>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</si>
  <si>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</si>
  <si>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</si>
  <si>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</si>
  <si>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</si>
  <si>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</si>
  <si>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</si>
  <si>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</si>
  <si>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</si>
  <si>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</si>
  <si>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</si>
  <si>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</si>
  <si>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</si>
  <si>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</si>
  <si>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</si>
  <si>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</si>
  <si>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</si>
  <si>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</si>
  <si>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</si>
  <si>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</si>
  <si>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</si>
  <si>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</si>
  <si>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</si>
  <si>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</si>
  <si>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</si>
  <si>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</si>
  <si>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</si>
  <si>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</si>
  <si>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</si>
  <si>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</si>
  <si>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</si>
  <si>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</si>
  <si>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</si>
  <si>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</si>
  <si>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</si>
  <si>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</si>
  <si>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</si>
  <si>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</si>
  <si>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</si>
  <si>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</si>
  <si>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</si>
  <si>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</si>
  <si>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</si>
  <si>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</si>
  <si>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</si>
  <si>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</si>
  <si>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</si>
  <si>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</si>
  <si>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</si>
  <si>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</si>
  <si>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</si>
  <si>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</si>
  <si>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</si>
  <si>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</si>
  <si>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</si>
  <si>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</si>
  <si>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</si>
  <si>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</si>
  <si>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</si>
  <si>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</si>
  <si>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</si>
  <si>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</si>
  <si>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</si>
  <si>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</si>
  <si>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</si>
  <si>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</si>
  <si>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</si>
  <si>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</si>
  <si>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</si>
  <si>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</si>
  <si>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</si>
  <si>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</si>
  <si>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</si>
  <si>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</si>
  <si>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</si>
  <si>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</si>
  <si>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</si>
  <si>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</si>
  <si>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</si>
  <si>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</si>
  <si>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</si>
  <si>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</si>
  <si>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</si>
  <si>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</si>
  <si>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</si>
  <si>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</si>
  <si>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</si>
  <si>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</si>
  <si>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</si>
  <si>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</si>
  <si>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</si>
  <si>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</si>
  <si>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</si>
  <si>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</si>
  <si>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</si>
  <si>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</si>
  <si>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</si>
  <si>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</si>
  <si>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</si>
  <si>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</si>
  <si>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</si>
  <si>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</si>
  <si>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</si>
  <si>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</si>
  <si>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</si>
  <si>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</si>
  <si>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</si>
  <si>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</si>
  <si>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</si>
  <si>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</si>
  <si>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</si>
  <si>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</si>
  <si>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</si>
  <si>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</si>
  <si>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</si>
  <si>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</si>
  <si>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</si>
  <si>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</si>
  <si>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</si>
  <si>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</si>
  <si>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</si>
  <si>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</si>
  <si>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</si>
  <si>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</si>
  <si>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</si>
  <si>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</si>
  <si>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</si>
  <si>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</si>
  <si>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</si>
  <si>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</si>
  <si>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</si>
  <si>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</si>
  <si>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</si>
  <si>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</si>
  <si>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</si>
  <si>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</si>
  <si>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</si>
  <si>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</si>
  <si>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</si>
  <si>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</si>
  <si>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</si>
  <si>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</si>
  <si>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</si>
  <si>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</si>
  <si>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</si>
  <si>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</si>
  <si>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</si>
  <si>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</si>
  <si>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</si>
  <si>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</si>
  <si>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</si>
  <si>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</si>
  <si>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</si>
  <si>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</si>
  <si>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</si>
  <si>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</si>
  <si>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</si>
  <si>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</si>
  <si>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</si>
  <si>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</si>
  <si>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</si>
  <si>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</si>
  <si>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</si>
  <si>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</si>
  <si>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</si>
  <si>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</si>
  <si>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</si>
  <si>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</si>
  <si>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</si>
  <si>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</si>
  <si>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</si>
  <si>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</si>
  <si>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</si>
  <si>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</si>
  <si>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</si>
  <si>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</si>
  <si>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</si>
  <si>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</si>
  <si>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</si>
  <si>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</si>
  <si>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</si>
  <si>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</si>
  <si>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</si>
  <si>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</si>
  <si>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</si>
  <si>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</si>
  <si>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</si>
  <si>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</si>
  <si>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</si>
  <si>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</si>
  <si>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</si>
  <si>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</si>
  <si>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</si>
  <si>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</si>
  <si>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</si>
  <si>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</si>
  <si>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</si>
  <si>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</si>
  <si>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</si>
  <si>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</si>
  <si>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</si>
  <si>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</si>
  <si>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</si>
  <si>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</si>
  <si>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</si>
  <si>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</si>
  <si>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</si>
  <si>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</si>
  <si>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</si>
  <si>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</si>
  <si>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</si>
  <si>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</si>
  <si>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</si>
  <si>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</si>
  <si>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</si>
  <si>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</si>
  <si>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</si>
  <si>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</si>
  <si>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</si>
  <si>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</si>
  <si>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</si>
  <si>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</si>
  <si>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</si>
  <si>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</si>
  <si>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</si>
  <si>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</si>
  <si>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</si>
  <si>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</si>
  <si>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</si>
  <si>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</si>
  <si>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</si>
  <si>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</si>
  <si>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</si>
  <si>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</si>
  <si>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</si>
  <si>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</si>
  <si>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</si>
  <si>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</si>
  <si>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</si>
  <si>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</si>
  <si>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</si>
  <si>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</si>
  <si>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</si>
  <si>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</si>
  <si>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</si>
  <si>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</si>
  <si>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</si>
  <si>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</si>
  <si>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</si>
  <si>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</si>
  <si>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</si>
  <si>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</si>
  <si>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</si>
  <si>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</si>
  <si>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</si>
  <si>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</si>
  <si>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</si>
  <si>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</si>
  <si>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</si>
  <si>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</si>
  <si>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</si>
  <si>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</si>
  <si>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</si>
  <si>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</si>
  <si>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</si>
  <si>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</si>
  <si>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</si>
  <si>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</si>
  <si>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</si>
  <si>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</si>
  <si>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</si>
  <si>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</si>
  <si>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</si>
  <si>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</si>
  <si>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</si>
  <si>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</si>
  <si>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</si>
  <si>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</si>
  <si>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</si>
  <si>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</si>
  <si>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</si>
  <si>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</si>
  <si>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</si>
  <si>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</si>
  <si>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</si>
  <si>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</si>
  <si>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</si>
  <si>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</si>
  <si>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</si>
  <si>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</si>
  <si>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</si>
  <si>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</si>
  <si>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</si>
  <si>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</si>
  <si>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</si>
  <si>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</si>
  <si>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</si>
  <si>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</si>
  <si>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</si>
  <si>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</si>
  <si>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</si>
  <si>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</si>
  <si>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</si>
  <si>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</si>
  <si>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</si>
  <si>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</si>
  <si>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</si>
  <si>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</si>
  <si>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</si>
  <si>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</si>
  <si>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</si>
  <si>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</si>
  <si>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</si>
  <si>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</si>
  <si>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</si>
  <si>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</si>
  <si>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</si>
  <si>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</si>
  <si>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</si>
  <si>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</si>
  <si>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</si>
  <si>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</si>
  <si>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</si>
  <si>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</si>
  <si>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</si>
  <si>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</si>
  <si>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</si>
  <si>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</si>
  <si>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</si>
  <si>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</si>
  <si>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</si>
  <si>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</si>
  <si>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</si>
  <si>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</si>
  <si>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</si>
  <si>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</si>
  <si>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</si>
  <si>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</si>
  <si>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</si>
  <si>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</si>
  <si>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</si>
  <si>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</si>
  <si>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</si>
  <si>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</si>
  <si>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</si>
  <si>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</si>
  <si>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</si>
  <si>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</si>
  <si>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</si>
  <si>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</si>
  <si>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</si>
  <si>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</si>
  <si>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</si>
  <si>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</si>
  <si>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</si>
  <si>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</si>
  <si>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</si>
  <si>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</si>
  <si>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</si>
  <si>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</si>
  <si>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</si>
  <si>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</si>
  <si>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</si>
  <si>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</si>
  <si>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</si>
  <si>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</si>
  <si>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</si>
  <si>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</si>
  <si>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</si>
  <si>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</si>
  <si>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</si>
  <si>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</si>
  <si>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</si>
  <si>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</si>
  <si>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</si>
  <si>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</si>
  <si>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</si>
  <si>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</si>
  <si>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</si>
  <si>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</si>
  <si>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</si>
  <si>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</si>
  <si>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</si>
  <si>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</si>
  <si>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</si>
  <si>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</si>
  <si>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</si>
  <si>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</si>
  <si>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</si>
  <si>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</si>
  <si>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</si>
  <si>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</si>
  <si>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</si>
  <si>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</si>
  <si>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</si>
  <si>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</si>
  <si>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</si>
  <si>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</si>
  <si>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</si>
  <si>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</si>
  <si>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</si>
  <si>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</si>
  <si>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</si>
  <si>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</si>
  <si>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</si>
  <si>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</si>
  <si>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</si>
  <si>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</si>
  <si>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</si>
  <si>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</si>
  <si>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</si>
  <si>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</si>
  <si>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</si>
  <si>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</si>
  <si>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</si>
  <si>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</si>
  <si>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</si>
  <si>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</si>
  <si>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</si>
  <si>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</si>
  <si>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</si>
  <si>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</si>
  <si>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</si>
  <si>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</si>
  <si>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</si>
  <si>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</si>
  <si>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</si>
  <si>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</si>
  <si>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</si>
  <si>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</si>
  <si>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</si>
  <si>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</si>
  <si>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</si>
  <si>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</si>
  <si>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</si>
  <si>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</si>
  <si>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</si>
  <si>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</si>
  <si>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</si>
  <si>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</si>
  <si>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</si>
  <si>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</si>
  <si>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</si>
  <si>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</si>
  <si>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</si>
  <si>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</si>
  <si>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</si>
  <si>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</si>
  <si>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</si>
  <si>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</si>
  <si>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</si>
  <si>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</si>
  <si>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</si>
  <si>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</si>
  <si>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</si>
  <si>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</si>
  <si>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</si>
  <si>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</si>
  <si>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</si>
  <si>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</si>
  <si>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</si>
  <si>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</si>
  <si>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</si>
  <si>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</si>
  <si>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</si>
  <si>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</si>
  <si>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</si>
  <si>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</si>
  <si>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</si>
  <si>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</si>
  <si>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</si>
  <si>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</si>
  <si>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</si>
  <si>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</si>
  <si>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</si>
  <si>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</si>
  <si>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</si>
  <si>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</si>
  <si>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</si>
  <si>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</si>
  <si>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</si>
  <si>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</si>
  <si>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</si>
  <si>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</si>
  <si>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</si>
  <si>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</si>
  <si>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</si>
  <si>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</si>
  <si>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</si>
  <si>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</si>
  <si>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</si>
  <si>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</si>
  <si>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</si>
  <si>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</si>
  <si>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</si>
  <si>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</si>
  <si>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</si>
  <si>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</si>
  <si>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</si>
  <si>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</si>
  <si>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</si>
  <si>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</si>
  <si>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</si>
  <si>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</si>
  <si>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</si>
  <si>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</si>
  <si>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</si>
  <si>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</si>
  <si>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</si>
  <si>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</si>
  <si>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</si>
  <si>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</si>
  <si>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</si>
  <si>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</si>
  <si>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</si>
  <si>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</si>
  <si>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</si>
  <si>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</si>
  <si>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</si>
  <si>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</si>
  <si>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</si>
  <si>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</si>
  <si>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</si>
  <si>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</si>
  <si>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</si>
  <si>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</si>
  <si>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</si>
  <si>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</si>
  <si>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</si>
  <si>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</si>
  <si>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</si>
  <si>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</si>
  <si>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</si>
  <si>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</si>
  <si>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</si>
  <si>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</si>
  <si>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</si>
  <si>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</si>
  <si>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</si>
  <si>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</si>
  <si>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</si>
  <si>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</si>
  <si>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</si>
  <si>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</si>
  <si>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</si>
  <si>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</si>
  <si>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</si>
  <si>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</si>
  <si>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</si>
  <si>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</si>
  <si>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</si>
  <si>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</si>
  <si>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</si>
  <si>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</si>
  <si>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</si>
  <si>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</si>
  <si>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</si>
  <si>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</si>
  <si>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</si>
  <si>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</si>
  <si>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</si>
  <si>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</si>
  <si>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</si>
  <si>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</si>
  <si>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</si>
  <si>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</si>
  <si>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</si>
  <si>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</si>
  <si>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</si>
  <si>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</si>
  <si>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</si>
  <si>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</si>
  <si>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</si>
  <si>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</si>
  <si>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</si>
  <si>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</si>
  <si>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</si>
  <si>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</si>
  <si>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</si>
  <si>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</si>
  <si>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</si>
  <si>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</si>
  <si>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</si>
  <si>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</si>
  <si>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</si>
  <si>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</si>
  <si>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</si>
  <si>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</si>
  <si>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</si>
  <si>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</si>
  <si>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</si>
  <si>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</si>
  <si>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</si>
  <si>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</si>
  <si>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</si>
  <si>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</si>
  <si>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</si>
  <si>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</si>
  <si>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</si>
  <si>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</si>
  <si>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</si>
  <si>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</si>
  <si>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</si>
  <si>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</si>
  <si>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</si>
  <si>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</si>
  <si>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</si>
  <si>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</si>
  <si>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</si>
  <si>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</si>
  <si>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</si>
  <si>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</si>
  <si>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</si>
  <si>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</si>
  <si>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</si>
  <si>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</si>
  <si>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</si>
  <si>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</si>
  <si>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</si>
  <si>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</si>
  <si>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</si>
  <si>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</si>
  <si>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</si>
  <si>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</si>
  <si>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</si>
  <si>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</si>
  <si>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</si>
  <si>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</si>
  <si>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</si>
  <si>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</si>
  <si>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</si>
  <si>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</si>
  <si>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</si>
  <si>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</si>
  <si>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</si>
  <si>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</si>
  <si>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</si>
  <si>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</si>
  <si>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</si>
  <si>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</si>
  <si>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</si>
  <si>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</si>
  <si>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</si>
  <si>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</si>
  <si>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</si>
  <si>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</si>
  <si>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</si>
  <si>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</si>
  <si>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</si>
  <si>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</si>
  <si>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</si>
  <si>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</si>
  <si>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</si>
  <si>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</si>
  <si>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</si>
  <si>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</si>
  <si>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</si>
  <si>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</si>
  <si>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</si>
  <si>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</si>
  <si>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</si>
  <si>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</si>
  <si>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</si>
  <si>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</si>
  <si>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</si>
  <si>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</si>
  <si>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</si>
  <si>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</si>
  <si>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</si>
  <si>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</si>
  <si>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</si>
  <si>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</si>
  <si>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</si>
  <si>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</si>
  <si>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</si>
  <si>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</si>
  <si>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</si>
  <si>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</si>
  <si>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</si>
  <si>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</si>
  <si>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</si>
  <si>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</si>
  <si>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</si>
  <si>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</si>
  <si>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</si>
  <si>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</si>
  <si>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</si>
  <si>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</si>
  <si>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</si>
  <si>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</si>
  <si>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</si>
  <si>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</si>
  <si>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</si>
  <si>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</si>
  <si>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</si>
  <si>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</si>
  <si>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</si>
  <si>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</si>
  <si>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</si>
  <si>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</si>
  <si>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</si>
  <si>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</si>
  <si>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</si>
  <si>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</si>
  <si>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</si>
  <si>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</si>
  <si>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</si>
  <si>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</si>
  <si>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</si>
  <si>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</si>
  <si>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</si>
  <si>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</si>
  <si>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</si>
  <si>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</si>
  <si>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</si>
  <si>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</si>
  <si>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</si>
  <si>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</si>
  <si>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</si>
  <si>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</si>
  <si>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</si>
  <si>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</si>
  <si>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</si>
  <si>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</si>
  <si>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</si>
  <si>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</si>
  <si>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</si>
  <si>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</si>
  <si>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</si>
  <si>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</si>
  <si>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</si>
  <si>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</si>
  <si>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</si>
  <si>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</si>
  <si>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</si>
  <si>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</si>
  <si>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</si>
  <si>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</si>
  <si>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</si>
  <si>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</si>
  <si>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</si>
  <si>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</si>
  <si>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</si>
  <si>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</si>
  <si>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</si>
  <si>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</si>
  <si>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</si>
  <si>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</si>
  <si>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</si>
  <si>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</si>
  <si>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</si>
  <si>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</si>
  <si>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</si>
  <si>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</si>
  <si>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</si>
  <si>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</si>
  <si>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</si>
  <si>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</si>
  <si>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</si>
  <si>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</si>
  <si>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</si>
  <si>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</si>
  <si>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</si>
  <si>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</si>
  <si>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</si>
  <si>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</si>
  <si>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</si>
  <si>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</si>
  <si>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</si>
  <si>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</si>
  <si>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</si>
  <si>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</si>
  <si>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</si>
  <si>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</si>
  <si>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</si>
  <si>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</si>
  <si>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</si>
  <si>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</si>
  <si>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</si>
  <si>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</si>
  <si>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</si>
  <si>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</si>
  <si>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</si>
  <si>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</si>
  <si>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</si>
  <si>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</si>
  <si>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</si>
  <si>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</si>
  <si>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</si>
  <si>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</si>
  <si>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</si>
  <si>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</si>
  <si>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</si>
  <si>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</si>
  <si>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</si>
  <si>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</si>
  <si>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</si>
  <si>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</si>
  <si>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</si>
  <si>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</si>
  <si>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</si>
  <si>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</si>
  <si>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</si>
  <si>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</si>
  <si>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</si>
  <si>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</si>
  <si>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</si>
  <si>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</si>
  <si>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</si>
  <si>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</si>
  <si>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</si>
  <si>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</si>
  <si>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</si>
  <si>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</si>
  <si>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</si>
  <si>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</si>
  <si>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</si>
  <si>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</si>
  <si>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</si>
  <si>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</si>
  <si>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</si>
  <si>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</si>
  <si>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</si>
  <si>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</si>
  <si>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</si>
  <si>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</si>
  <si>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</si>
  <si>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</si>
  <si>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</si>
  <si>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</si>
  <si>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</si>
  <si>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</si>
  <si>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</si>
  <si>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</si>
  <si>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</si>
  <si>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</si>
  <si>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</si>
  <si>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</si>
  <si>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</si>
  <si>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</si>
  <si>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</si>
  <si>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</si>
  <si>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</si>
  <si>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</si>
  <si>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</si>
  <si>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</si>
  <si>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</si>
  <si>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</si>
  <si>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</si>
  <si>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</si>
  <si>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</si>
  <si>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</si>
  <si>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</si>
  <si>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</si>
  <si>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</si>
  <si>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</si>
  <si>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</si>
  <si>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</si>
  <si>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</si>
  <si>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</si>
  <si>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</si>
  <si>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</si>
  <si>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</si>
  <si>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</si>
  <si>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</si>
  <si>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</si>
  <si>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</si>
  <si>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</si>
  <si>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</si>
  <si>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</si>
  <si>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</si>
  <si>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</si>
  <si>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</si>
  <si>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</si>
  <si>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</si>
  <si>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</si>
  <si>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</si>
  <si>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</si>
  <si>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</si>
  <si>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</si>
  <si>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</si>
  <si>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</si>
  <si>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</si>
  <si>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</si>
  <si>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</si>
  <si>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</si>
  <si>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</si>
  <si>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</si>
  <si>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</si>
  <si>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</si>
  <si>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</si>
  <si>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</si>
  <si>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</si>
  <si>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</si>
  <si>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</si>
  <si>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</si>
  <si>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</si>
  <si>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</si>
  <si>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</si>
  <si>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</si>
  <si>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</si>
  <si>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</si>
  <si>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</si>
  <si>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</si>
  <si>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</si>
  <si>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</si>
  <si>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</si>
  <si>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</si>
  <si>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</si>
  <si>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</si>
  <si>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</si>
  <si>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</si>
  <si>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</si>
  <si>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</si>
  <si>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</si>
  <si>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</si>
  <si>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</si>
  <si>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</si>
  <si>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</si>
  <si>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</si>
  <si>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</si>
  <si>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</si>
  <si>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</si>
  <si>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</si>
  <si>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</si>
  <si>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</si>
  <si>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</si>
  <si>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</si>
  <si>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</si>
  <si>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</si>
  <si>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</si>
  <si>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</si>
  <si>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</si>
  <si>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</si>
  <si>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</si>
  <si>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</si>
  <si>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</si>
  <si>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</si>
  <si>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</si>
  <si>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</si>
  <si>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</si>
  <si>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</si>
  <si>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</si>
  <si>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</si>
  <si>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</si>
  <si>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</si>
  <si>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</si>
  <si>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</si>
  <si>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</si>
  <si>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</si>
  <si>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</si>
  <si>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</si>
  <si>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</si>
  <si>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</si>
  <si>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</si>
  <si>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</si>
  <si>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</si>
  <si>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</si>
  <si>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</si>
  <si>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</si>
  <si>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</si>
  <si>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</si>
  <si>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</si>
  <si>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</si>
  <si>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</si>
  <si>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</si>
  <si>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</si>
  <si>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</si>
  <si>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</si>
  <si>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</si>
  <si>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</si>
  <si>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</si>
  <si>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</si>
  <si>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</si>
  <si>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</si>
  <si>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</si>
  <si>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</si>
  <si>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</si>
  <si>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</si>
  <si>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</si>
  <si>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</si>
  <si>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</si>
  <si>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</si>
  <si>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</si>
  <si>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</si>
  <si>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</si>
  <si>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</si>
  <si>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</si>
  <si>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</si>
  <si>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</si>
  <si>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</si>
  <si>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</si>
  <si>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</si>
  <si>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</si>
  <si>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</si>
  <si>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</si>
  <si>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</si>
  <si>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</si>
  <si>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</si>
  <si>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</si>
  <si>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</si>
  <si>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</si>
  <si>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</si>
  <si>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</si>
  <si>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</si>
  <si>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</si>
  <si>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</si>
  <si>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</si>
  <si>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</si>
  <si>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</si>
  <si>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</si>
  <si>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</si>
  <si>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</si>
  <si>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</si>
  <si>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</si>
  <si>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</si>
  <si>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</si>
  <si>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</si>
  <si>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</si>
  <si>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</si>
  <si>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</si>
  <si>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</si>
  <si>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</si>
  <si>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</si>
  <si>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</si>
  <si>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</si>
  <si>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</si>
  <si>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</si>
  <si>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</si>
  <si>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</si>
  <si>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</si>
  <si>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</si>
  <si>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</si>
  <si>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</si>
  <si>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</si>
  <si>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</si>
  <si>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</si>
  <si>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</si>
  <si>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</si>
  <si>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</si>
  <si>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</si>
  <si>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</si>
  <si>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</si>
  <si>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</si>
  <si>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</si>
  <si>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</si>
  <si>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</si>
  <si>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</si>
  <si>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</si>
  <si>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</si>
  <si>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</si>
  <si>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</si>
  <si>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</si>
  <si>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</si>
  <si>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</si>
  <si>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</si>
  <si>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</si>
  <si>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</si>
  <si>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</si>
  <si>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</si>
  <si>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</si>
  <si>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</si>
  <si>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</si>
  <si>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</si>
  <si>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</si>
  <si>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</si>
  <si>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</si>
  <si>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</si>
  <si>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</si>
  <si>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</si>
  <si>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</si>
  <si>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</si>
  <si>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</si>
  <si>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</si>
  <si>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</si>
  <si>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</si>
  <si>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</si>
  <si>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</si>
  <si>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</si>
  <si>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</si>
  <si>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</si>
  <si>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</si>
  <si>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</si>
  <si>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</si>
  <si>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</si>
  <si>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</si>
  <si>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</si>
  <si>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</si>
  <si>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</si>
  <si>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</si>
  <si>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</si>
  <si>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</si>
  <si>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</si>
  <si>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</si>
  <si>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</si>
  <si>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</si>
  <si>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</si>
  <si>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</si>
  <si>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</si>
  <si>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</si>
  <si>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</si>
  <si>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</si>
  <si>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</si>
  <si>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</si>
  <si>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</si>
  <si>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</si>
  <si>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</si>
  <si>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</si>
  <si>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</si>
  <si>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</si>
  <si>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</si>
  <si>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</si>
  <si>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</si>
  <si>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</si>
  <si>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</si>
  <si>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</si>
  <si>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</si>
  <si>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</si>
  <si>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</si>
  <si>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</si>
  <si>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</si>
  <si>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</si>
  <si>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</si>
  <si>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</si>
  <si>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</si>
  <si>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</si>
  <si>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</si>
  <si>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</si>
  <si>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</si>
  <si>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</si>
  <si>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</si>
  <si>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</si>
  <si>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</si>
  <si>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</si>
  <si>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</si>
  <si>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</si>
  <si>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</si>
  <si>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</si>
  <si>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</si>
  <si>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</si>
  <si>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</si>
  <si>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</si>
  <si>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</si>
  <si>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</si>
  <si>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</si>
  <si>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</si>
  <si>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</si>
  <si>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</si>
  <si>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</si>
  <si>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</si>
  <si>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</si>
  <si>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</si>
  <si>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</si>
  <si>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</si>
  <si>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</si>
  <si>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</si>
  <si>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</si>
  <si>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</si>
  <si>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</si>
  <si>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</si>
  <si>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</si>
  <si>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</si>
  <si>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</si>
  <si>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</si>
  <si>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</si>
  <si>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</si>
  <si>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</si>
  <si>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</si>
  <si>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</si>
  <si>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</si>
  <si>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</si>
  <si>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</si>
  <si>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</si>
  <si>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</si>
  <si>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</si>
  <si>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</si>
  <si>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</si>
  <si>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</si>
  <si>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</si>
  <si>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</si>
  <si>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</si>
  <si>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</si>
  <si>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</si>
  <si>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</si>
  <si>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</si>
  <si>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</si>
  <si>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</si>
  <si>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</si>
  <si>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</si>
  <si>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</si>
  <si>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</si>
  <si>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</si>
  <si>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</si>
  <si>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</si>
  <si>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</si>
  <si>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</si>
  <si>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</si>
  <si>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</si>
  <si>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</si>
  <si>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</si>
  <si>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</si>
  <si>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</si>
  <si>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</si>
  <si>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</si>
  <si>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</si>
  <si>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</si>
  <si>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</si>
  <si>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</si>
  <si>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</si>
  <si>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</si>
  <si>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</si>
  <si>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</si>
  <si>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</si>
  <si>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</si>
  <si>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</si>
  <si>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</si>
  <si>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</si>
  <si>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</si>
  <si>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</si>
  <si>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</si>
  <si>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</si>
  <si>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</si>
  <si>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</si>
  <si>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</si>
  <si>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</si>
  <si>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</si>
  <si>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</si>
  <si>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</si>
  <si>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</si>
  <si>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</si>
  <si>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</si>
  <si>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</si>
  <si>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</si>
  <si>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</si>
  <si>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</si>
  <si>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</si>
  <si>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</si>
  <si>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</si>
  <si>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</si>
  <si>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</si>
  <si>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</si>
  <si>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</si>
  <si>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</si>
  <si>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</si>
  <si>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</si>
  <si>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</si>
  <si>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</si>
  <si>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</si>
  <si>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</si>
  <si>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</si>
  <si>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</si>
  <si>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</si>
  <si>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</si>
  <si>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</si>
  <si>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</si>
  <si>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</si>
  <si>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</si>
  <si>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</si>
  <si>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</si>
  <si>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</si>
  <si>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</si>
  <si>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</si>
  <si>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</si>
  <si>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</si>
  <si>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</si>
  <si>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</si>
  <si>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</si>
  <si>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</si>
  <si>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</si>
  <si>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</si>
  <si>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</si>
  <si>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</si>
  <si>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</si>
  <si>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</si>
  <si>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</si>
  <si>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</si>
  <si>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</si>
  <si>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</si>
  <si>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</si>
  <si>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</si>
  <si>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</si>
  <si>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</si>
  <si>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</si>
  <si>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</si>
  <si>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</si>
  <si>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</si>
  <si>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</si>
  <si>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</si>
  <si>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</si>
  <si>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</si>
  <si>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</si>
  <si>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</si>
  <si>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</si>
  <si>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</si>
  <si>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</si>
  <si>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</si>
  <si>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</si>
  <si>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</si>
  <si>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</si>
  <si>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</si>
  <si>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</si>
  <si>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</si>
  <si>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</si>
  <si>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</si>
  <si>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</si>
  <si>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</si>
  <si>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</si>
  <si>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</si>
  <si>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</si>
  <si>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</si>
  <si>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</si>
  <si>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</si>
  <si>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</si>
  <si>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</si>
  <si>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</si>
  <si>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</si>
  <si>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</si>
  <si>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</si>
  <si>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</si>
  <si>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</si>
  <si>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</si>
  <si>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</si>
  <si>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</si>
  <si>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</si>
  <si>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</si>
  <si>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</si>
  <si>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</si>
  <si>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</si>
  <si>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</si>
  <si>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</si>
  <si>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</si>
  <si>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</si>
  <si>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</si>
  <si>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</si>
  <si>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</si>
  <si>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</si>
  <si>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</si>
  <si>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</si>
  <si>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</si>
  <si>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</si>
  <si>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</si>
  <si>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</si>
  <si>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</si>
  <si>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</si>
  <si>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</si>
  <si>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</si>
  <si>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</si>
  <si>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</si>
  <si>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</si>
  <si>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</si>
  <si>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</si>
  <si>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</si>
  <si>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</si>
  <si>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</si>
  <si>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</si>
  <si>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</si>
  <si>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</si>
  <si>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</si>
  <si>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</si>
  <si>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</si>
  <si>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</si>
  <si>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</si>
  <si>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</si>
  <si>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</si>
  <si>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</si>
  <si>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</si>
  <si>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</si>
  <si>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</si>
  <si>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</si>
  <si>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</si>
  <si>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</si>
  <si>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</si>
  <si>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</si>
  <si>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</si>
  <si>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</si>
  <si>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</si>
  <si>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</si>
  <si>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</si>
  <si>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</si>
  <si>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</si>
  <si>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</si>
  <si>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</si>
  <si>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</si>
  <si>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</si>
  <si>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</si>
  <si>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</si>
  <si>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</si>
  <si>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</si>
  <si>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</si>
  <si>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</si>
  <si>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</si>
  <si>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</si>
  <si>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</si>
  <si>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</si>
  <si>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</si>
  <si>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</si>
  <si>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</si>
  <si>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</si>
  <si>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</si>
  <si>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</si>
  <si>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</si>
  <si>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</si>
  <si>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</si>
  <si>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</si>
  <si>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</si>
  <si>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</si>
  <si>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</si>
  <si>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</si>
  <si>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</si>
  <si>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</si>
  <si>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</si>
  <si>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</si>
  <si>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</si>
  <si>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</si>
  <si>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</si>
  <si>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</si>
  <si>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</si>
  <si>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</si>
  <si>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</si>
  <si>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</si>
  <si>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</si>
  <si>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</si>
  <si>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</si>
  <si>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</si>
  <si>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</si>
  <si>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</si>
  <si>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</si>
  <si>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</si>
  <si>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</si>
  <si>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</si>
  <si>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</si>
  <si>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</si>
  <si>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</si>
  <si>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</si>
  <si>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</si>
  <si>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</si>
  <si>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</si>
  <si>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</si>
  <si>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</si>
  <si>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</si>
  <si>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</si>
  <si>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</si>
  <si>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</si>
  <si>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</si>
  <si>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</si>
  <si>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</si>
  <si>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</si>
  <si>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</si>
  <si>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</si>
  <si>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</si>
  <si>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</si>
  <si>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</si>
  <si>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</si>
  <si>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</si>
  <si>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</si>
  <si>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</si>
  <si>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</si>
  <si>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</si>
  <si>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</si>
  <si>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</si>
  <si>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</si>
  <si>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</si>
  <si>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</si>
  <si>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</si>
  <si>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</si>
  <si>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</si>
  <si>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</si>
  <si>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</si>
  <si>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</si>
  <si>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</si>
  <si>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</si>
  <si>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</si>
  <si>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</si>
  <si>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</si>
  <si>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</si>
  <si>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</si>
  <si>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</si>
  <si>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</si>
  <si>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</si>
  <si>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</si>
  <si>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</si>
  <si>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</si>
  <si>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</si>
  <si>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</si>
  <si>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</si>
  <si>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</si>
  <si>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</si>
  <si>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</si>
  <si>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</si>
  <si>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</si>
  <si>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</si>
  <si>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</si>
  <si>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</si>
  <si>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</si>
  <si>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</si>
  <si>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</si>
  <si>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</si>
  <si>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</si>
  <si>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</si>
  <si>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</si>
  <si>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</si>
  <si>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</si>
  <si>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</si>
  <si>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</si>
  <si>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</si>
  <si>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</si>
  <si>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</si>
  <si>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</si>
  <si>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</si>
  <si>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</si>
  <si>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</si>
  <si>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</si>
  <si>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</si>
  <si>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</si>
  <si>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</si>
  <si>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</si>
  <si>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</si>
  <si>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</si>
  <si>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</si>
  <si>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</si>
  <si>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</si>
  <si>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</si>
  <si>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</si>
  <si>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</si>
  <si>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</si>
  <si>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</si>
  <si>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</si>
  <si>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</si>
  <si>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</si>
  <si>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</si>
  <si>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</si>
  <si>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</si>
  <si>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</si>
  <si>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</si>
  <si>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</si>
  <si>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</si>
  <si>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</si>
  <si>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</si>
  <si>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</si>
  <si>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</si>
  <si>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</si>
  <si>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</si>
  <si>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</si>
  <si>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</si>
  <si>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</si>
  <si>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</si>
  <si>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</si>
  <si>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</si>
  <si>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</si>
  <si>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</si>
  <si>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</si>
  <si>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</si>
  <si>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</si>
  <si>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</si>
  <si>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</si>
  <si>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</si>
  <si>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</si>
  <si>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</si>
  <si>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</si>
  <si>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</si>
  <si>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</si>
  <si>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</si>
  <si>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</si>
  <si>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</si>
  <si>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</si>
  <si>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</si>
  <si>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</si>
  <si>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</si>
  <si>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</si>
  <si>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</si>
  <si>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</si>
  <si>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</si>
  <si>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</si>
  <si>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</si>
  <si>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</si>
  <si>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</si>
  <si>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</si>
  <si>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</si>
  <si>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</si>
  <si>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</si>
  <si>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</si>
  <si>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</si>
  <si>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</si>
  <si>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</si>
  <si>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</si>
  <si>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</si>
  <si>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</si>
  <si>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</si>
  <si>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</si>
  <si>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</si>
  <si>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</si>
  <si>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</si>
  <si>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</si>
  <si>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</si>
  <si>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</si>
  <si>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</si>
  <si>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</si>
  <si>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</si>
  <si>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</si>
  <si>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</si>
  <si>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</si>
  <si>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</si>
  <si>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</si>
  <si>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</si>
  <si>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</si>
  <si>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</si>
  <si>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</si>
  <si>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</si>
  <si>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</si>
  <si>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</si>
  <si>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</si>
  <si>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</si>
  <si>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</si>
  <si>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</si>
  <si>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</si>
  <si>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</si>
  <si>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</si>
  <si>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</si>
  <si>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</si>
  <si>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</si>
  <si>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</si>
  <si>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</si>
  <si>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</si>
  <si>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</si>
  <si>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</si>
  <si>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</si>
  <si>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</si>
  <si>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</si>
  <si>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</si>
  <si>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</si>
  <si>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</si>
  <si>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</si>
  <si>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</si>
  <si>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</si>
  <si>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</si>
  <si>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</si>
  <si>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</si>
  <si>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</si>
  <si>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</si>
  <si>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</si>
  <si>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</si>
  <si>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</si>
  <si>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</si>
  <si>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</si>
  <si>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</si>
  <si>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</si>
  <si>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</si>
  <si>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</si>
  <si>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</si>
  <si>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</si>
  <si>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</si>
  <si>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</si>
  <si>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</si>
  <si>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</si>
  <si>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</si>
  <si>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</si>
  <si>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</si>
  <si>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</si>
  <si>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</si>
  <si>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</si>
  <si>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</si>
  <si>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</si>
  <si>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</si>
  <si>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</si>
  <si>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</si>
  <si>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</si>
  <si>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</si>
  <si>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</si>
  <si>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</si>
  <si>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</si>
  <si>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</si>
  <si>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</si>
  <si>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</si>
  <si>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</si>
  <si>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</si>
  <si>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</si>
  <si>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</si>
  <si>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</si>
  <si>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</si>
  <si>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</si>
  <si>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</si>
  <si>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</si>
  <si>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</si>
  <si>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</si>
  <si>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</si>
  <si>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</si>
  <si>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</si>
  <si>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</si>
  <si>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</si>
  <si>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</si>
  <si>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</si>
  <si>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</si>
  <si>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</si>
  <si>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</si>
  <si>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</si>
  <si>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</si>
  <si>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</si>
  <si>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</si>
  <si>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</si>
  <si>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</si>
  <si>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</si>
  <si>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</si>
  <si>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</si>
  <si>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</si>
  <si>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</si>
  <si>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</si>
  <si>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</si>
  <si>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</si>
  <si>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</si>
  <si>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</si>
  <si>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</si>
  <si>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</si>
  <si>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</si>
  <si>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</si>
  <si>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</si>
  <si>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</si>
  <si>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</si>
  <si>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</si>
  <si>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</si>
  <si>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</si>
  <si>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</si>
  <si>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</si>
  <si>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</si>
  <si>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</si>
  <si>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</si>
  <si>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</si>
  <si>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</si>
  <si>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</si>
  <si>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</si>
  <si>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</si>
  <si>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</si>
  <si>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</si>
  <si>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</si>
  <si>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</si>
  <si>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</si>
  <si>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</si>
  <si>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</si>
  <si>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</si>
  <si>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</si>
  <si>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</si>
  <si>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</si>
  <si>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</si>
  <si>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</si>
  <si>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</si>
  <si>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</si>
  <si>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</si>
  <si>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</si>
  <si>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</si>
  <si>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</si>
  <si>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</si>
  <si>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</si>
  <si>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</si>
  <si>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</si>
  <si>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</si>
  <si>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</si>
  <si>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</si>
  <si>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</si>
  <si>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</si>
  <si>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</si>
  <si>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</si>
  <si>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</si>
  <si>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</si>
  <si>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</si>
  <si>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</si>
  <si>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</si>
  <si>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</si>
  <si>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</si>
  <si>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</si>
  <si>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</si>
  <si>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</si>
  <si>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</si>
  <si>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</si>
  <si>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</si>
  <si>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</si>
  <si>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</si>
  <si>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</si>
  <si>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</si>
  <si>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</si>
  <si>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</si>
  <si>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</si>
  <si>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</si>
  <si>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</si>
  <si>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</si>
  <si>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</si>
  <si>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</si>
  <si>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</si>
  <si>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</si>
  <si>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</si>
  <si>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</si>
  <si>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</si>
  <si>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</si>
  <si>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</si>
  <si>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</si>
  <si>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</si>
  <si>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</si>
  <si>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</si>
  <si>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</si>
  <si>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</si>
  <si>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</si>
  <si>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</si>
  <si>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</si>
  <si>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</si>
  <si>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</si>
  <si>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</si>
  <si>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</si>
  <si>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</si>
  <si>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</si>
  <si>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</si>
  <si>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</si>
  <si>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</si>
  <si>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</si>
  <si>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</si>
  <si>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</si>
  <si>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</si>
  <si>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</si>
  <si>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</si>
  <si>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</si>
  <si>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</si>
  <si>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</si>
  <si>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</si>
  <si>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</si>
  <si>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</si>
  <si>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</si>
  <si>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</si>
  <si>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</si>
  <si>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</si>
  <si>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</si>
  <si>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</si>
  <si>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</si>
  <si>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</si>
  <si>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</si>
  <si>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</si>
  <si>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</si>
  <si>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</si>
  <si>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</si>
  <si>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</si>
  <si>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</si>
  <si>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</si>
  <si>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</si>
  <si>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</si>
  <si>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</si>
  <si>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</si>
  <si>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</si>
  <si>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</si>
  <si>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</si>
  <si>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</si>
  <si>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</si>
  <si>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</si>
  <si>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</si>
  <si>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</si>
  <si>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</si>
  <si>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</si>
  <si>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</si>
  <si>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</si>
  <si>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</si>
  <si>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</si>
  <si>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</si>
  <si>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</si>
  <si>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</si>
  <si>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</si>
  <si>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</si>
  <si>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</si>
  <si>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</si>
  <si>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</si>
  <si>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</si>
  <si>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</si>
  <si>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</si>
  <si>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</si>
  <si>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</si>
  <si>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</si>
  <si>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</si>
  <si>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</si>
  <si>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</si>
  <si>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</si>
  <si>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</si>
  <si>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</si>
  <si>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</si>
  <si>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</si>
  <si>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</si>
  <si>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</si>
  <si>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</si>
  <si>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</si>
  <si>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</si>
  <si>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</si>
  <si>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</si>
  <si>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</si>
  <si>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</si>
  <si>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</si>
  <si>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</si>
  <si>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</si>
  <si>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</si>
  <si>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</si>
  <si>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</si>
  <si>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</si>
  <si>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</si>
  <si>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</si>
  <si>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</si>
  <si>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</si>
  <si>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</si>
  <si>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</si>
  <si>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</si>
  <si>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</si>
  <si>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</si>
  <si>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</si>
  <si>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</si>
  <si>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</si>
  <si>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</si>
  <si>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</si>
  <si>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</si>
  <si>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</si>
  <si>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</si>
  <si>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</si>
  <si>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</si>
  <si>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</si>
  <si>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</si>
  <si>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</si>
  <si>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</si>
  <si>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</si>
  <si>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</si>
  <si>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</si>
  <si>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</si>
  <si>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</si>
  <si>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</si>
  <si>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</si>
  <si>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</si>
  <si>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</si>
  <si>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</si>
  <si>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</si>
  <si>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</si>
  <si>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</si>
  <si>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</si>
  <si>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</si>
  <si>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</si>
  <si>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</si>
  <si>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</si>
  <si>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</si>
  <si>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</si>
  <si>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</si>
  <si>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</si>
  <si>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</si>
  <si>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</si>
  <si>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</si>
  <si>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</si>
  <si>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</si>
  <si>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</si>
  <si>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</si>
  <si>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</si>
  <si>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</si>
  <si>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</si>
  <si>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</si>
  <si>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</si>
  <si>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</si>
  <si>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</si>
  <si>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</si>
  <si>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</si>
  <si>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</si>
  <si>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</si>
  <si>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</si>
  <si>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</si>
  <si>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</si>
  <si>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</si>
  <si>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</si>
  <si>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</si>
  <si>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</si>
  <si>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</si>
  <si>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</si>
  <si>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</si>
  <si>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</si>
  <si>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</si>
  <si>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</si>
  <si>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</si>
  <si>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</si>
  <si>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</si>
  <si>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</si>
  <si>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</si>
  <si>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</si>
  <si>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</si>
  <si>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</si>
  <si>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</si>
  <si>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</si>
  <si>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</si>
  <si>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</si>
  <si>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</si>
  <si>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</si>
  <si>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</si>
  <si>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</si>
  <si>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</si>
  <si>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</si>
  <si>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</si>
  <si>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</si>
  <si>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</si>
  <si>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</si>
  <si>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</si>
  <si>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</si>
  <si>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</si>
  <si>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</si>
  <si>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</si>
  <si>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</si>
  <si>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</si>
  <si>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</si>
  <si>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</si>
  <si>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</si>
  <si>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</si>
  <si>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</si>
  <si>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</si>
  <si>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</si>
  <si>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</si>
  <si>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</si>
  <si>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</si>
  <si>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</si>
  <si>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</si>
  <si>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</si>
  <si>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</si>
  <si>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</si>
  <si>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</si>
  <si>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</si>
  <si>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</si>
  <si>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</si>
  <si>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</si>
  <si>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</si>
  <si>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</si>
  <si>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</si>
  <si>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</si>
  <si>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</si>
  <si>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</si>
  <si>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</si>
  <si>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</si>
  <si>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</si>
  <si>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</si>
  <si>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</si>
  <si>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</si>
  <si>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</si>
  <si>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</si>
  <si>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</si>
  <si>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</si>
  <si>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</si>
  <si>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</si>
  <si>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</si>
  <si>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</si>
  <si>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</si>
  <si>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</si>
  <si>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</si>
  <si>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</si>
  <si>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</si>
  <si>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</si>
  <si>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</si>
  <si>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</si>
  <si>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</si>
  <si>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</si>
  <si>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</si>
  <si>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</si>
  <si>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</si>
  <si>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</si>
  <si>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</si>
  <si>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</si>
  <si>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</si>
  <si>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</si>
  <si>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</si>
  <si>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</si>
  <si>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</si>
  <si>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</si>
  <si>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</si>
  <si>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</si>
  <si>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</si>
  <si>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</si>
  <si>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</si>
  <si>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</si>
  <si>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</si>
  <si>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</si>
  <si>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</si>
  <si>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</si>
  <si>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</si>
  <si>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</si>
  <si>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</si>
  <si>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</si>
  <si>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</si>
  <si>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</si>
  <si>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</si>
  <si>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</si>
  <si>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</si>
  <si>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</si>
  <si>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</si>
  <si>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</si>
  <si>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</si>
  <si>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</si>
  <si>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</si>
  <si>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</si>
  <si>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</si>
  <si>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</si>
  <si>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</si>
  <si>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</si>
  <si>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</si>
  <si>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</si>
  <si>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</si>
  <si>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</si>
  <si>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</si>
  <si>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</si>
  <si>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</si>
  <si>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</si>
  <si>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</si>
  <si>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</si>
  <si>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</si>
  <si>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</si>
  <si>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</si>
  <si>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</si>
  <si>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</si>
  <si>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</si>
  <si>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</si>
  <si>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</si>
  <si>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</si>
  <si>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</si>
  <si>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</si>
  <si>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</si>
  <si>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</si>
  <si>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</si>
  <si>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</si>
  <si>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</si>
  <si>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</si>
  <si>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</si>
  <si>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</si>
  <si>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</si>
  <si>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</si>
  <si>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</si>
  <si>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</si>
  <si>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</si>
  <si>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</si>
  <si>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</si>
  <si>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</si>
  <si>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</si>
  <si>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</si>
  <si>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</si>
  <si>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</si>
  <si>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</si>
  <si>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</si>
  <si>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</si>
  <si>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</si>
  <si>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</si>
  <si>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</si>
  <si>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</si>
  <si>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</si>
  <si>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</si>
  <si>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</si>
  <si>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</si>
  <si>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</si>
  <si>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</si>
  <si>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</si>
  <si>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</si>
  <si>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</si>
  <si>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</si>
  <si>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</si>
  <si>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</si>
  <si>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</si>
  <si>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</si>
  <si>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</si>
  <si>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</si>
  <si>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</si>
  <si>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</si>
  <si>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</si>
  <si>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</si>
  <si>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</si>
  <si>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</si>
  <si>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</si>
  <si>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</si>
  <si>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</si>
  <si>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</si>
  <si>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</si>
  <si>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</si>
  <si>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</si>
  <si>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</si>
  <si>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</si>
  <si>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</si>
  <si>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</si>
  <si>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</si>
  <si>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</si>
  <si>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</si>
  <si>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</si>
  <si>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</si>
  <si>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</si>
  <si>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</si>
  <si>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</si>
  <si>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</si>
  <si>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</si>
  <si>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</si>
  <si>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</si>
  <si>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</si>
  <si>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</si>
  <si>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</si>
  <si>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</si>
  <si>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</si>
  <si>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</si>
  <si>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</si>
  <si>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</si>
  <si>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</si>
  <si>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</si>
  <si>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</si>
  <si>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</si>
  <si>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</si>
  <si>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</si>
  <si>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</si>
  <si>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</si>
  <si>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</si>
  <si>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</si>
  <si>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</si>
  <si>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</si>
  <si>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</si>
  <si>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</si>
  <si>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</si>
  <si>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</si>
  <si>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</si>
  <si>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</si>
  <si>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</si>
  <si>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</si>
  <si>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</si>
  <si>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</si>
  <si>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</si>
  <si>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</si>
  <si>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</si>
  <si>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</si>
  <si>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</si>
  <si>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</si>
  <si>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</si>
  <si>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</si>
  <si>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</si>
  <si>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</si>
  <si>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</si>
  <si>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</si>
  <si>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</si>
  <si>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</si>
  <si>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</si>
  <si>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</si>
  <si>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</si>
  <si>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</si>
  <si>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</si>
  <si>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</si>
  <si>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</si>
  <si>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</si>
  <si>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</si>
  <si>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</si>
  <si>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</si>
  <si>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</si>
  <si>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</si>
  <si>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</si>
  <si>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</si>
  <si>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</si>
  <si>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</si>
  <si>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</si>
  <si>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</si>
  <si>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</si>
  <si>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</si>
  <si>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</si>
  <si>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</si>
  <si>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</si>
  <si>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</si>
  <si>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</si>
  <si>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</si>
  <si>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</si>
  <si>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</si>
  <si>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</si>
  <si>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</si>
  <si>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</si>
  <si>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</si>
  <si>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</si>
  <si>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</si>
  <si>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</si>
  <si>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</si>
  <si>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</si>
  <si>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</si>
  <si>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</si>
  <si>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</si>
  <si>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</si>
  <si>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</si>
  <si>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</si>
  <si>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</si>
  <si>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</si>
  <si>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</si>
  <si>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</si>
  <si>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</si>
  <si>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</si>
  <si>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</si>
  <si>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</si>
  <si>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</si>
  <si>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</si>
  <si>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</si>
  <si>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</si>
  <si>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</si>
  <si>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</si>
  <si>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</si>
  <si>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</si>
  <si>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</si>
  <si>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</si>
  <si>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</si>
  <si>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</si>
  <si>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</si>
  <si>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</si>
  <si>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</si>
  <si>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</si>
  <si>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</si>
  <si>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</si>
  <si>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</si>
  <si>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</si>
  <si>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</si>
  <si>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</si>
  <si>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</si>
  <si>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</si>
  <si>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</si>
  <si>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</si>
  <si>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</si>
  <si>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</si>
  <si>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</si>
  <si>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</si>
  <si>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</si>
  <si>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</si>
  <si>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</si>
  <si>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</si>
  <si>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</si>
  <si>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</si>
  <si>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</si>
  <si>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</si>
  <si>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</si>
  <si>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</si>
  <si>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</si>
  <si>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</si>
  <si>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</si>
  <si>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</si>
  <si>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</si>
  <si>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</si>
  <si>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</si>
  <si>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</si>
  <si>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</si>
  <si>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</si>
  <si>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</si>
  <si>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</si>
  <si>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</si>
  <si>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</si>
  <si>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</si>
  <si>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</si>
  <si>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</si>
  <si>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</si>
  <si>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</si>
  <si>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</si>
  <si>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</si>
  <si>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</si>
  <si>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</si>
  <si>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</si>
  <si>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</si>
  <si>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</si>
  <si>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</si>
  <si>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</si>
  <si>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</si>
  <si>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</si>
  <si>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</si>
  <si>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</si>
  <si>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</si>
  <si>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</si>
  <si>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</si>
  <si>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</si>
  <si>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</si>
  <si>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</si>
  <si>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</si>
  <si>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</si>
  <si>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</si>
  <si>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</si>
  <si>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</si>
  <si>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</si>
  <si>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</si>
  <si>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</si>
  <si>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</si>
  <si>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</si>
  <si>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</si>
  <si>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</si>
  <si>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</si>
  <si>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</si>
  <si>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</si>
  <si>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</si>
  <si>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</si>
  <si>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</si>
  <si>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</si>
  <si>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</si>
  <si>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</si>
  <si>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</si>
  <si>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</si>
  <si>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</si>
  <si>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</si>
  <si>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</si>
  <si>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</si>
  <si>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</si>
  <si>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</si>
  <si>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</si>
  <si>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</si>
  <si>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</si>
  <si>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</si>
  <si>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</si>
  <si>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</si>
  <si>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</si>
  <si>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</si>
  <si>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</si>
  <si>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</si>
  <si>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</si>
  <si>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</si>
  <si>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</si>
  <si>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</si>
  <si>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</si>
  <si>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</si>
  <si>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</si>
  <si>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</si>
  <si>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</si>
  <si>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</si>
  <si>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</si>
  <si>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</si>
  <si>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</si>
  <si>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</si>
  <si>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</si>
  <si>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</si>
  <si>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</si>
  <si>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</si>
  <si>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</si>
  <si>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</si>
  <si>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</si>
  <si>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</si>
  <si>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</si>
  <si>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</si>
  <si>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</si>
  <si>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</si>
  <si>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</si>
  <si>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</si>
  <si>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</si>
  <si>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</si>
  <si>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</si>
  <si>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</si>
  <si>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</si>
  <si>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</si>
  <si>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</si>
  <si>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</si>
  <si>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</si>
  <si>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</si>
  <si>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</si>
  <si>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</si>
  <si>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</si>
  <si>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</si>
  <si>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</si>
  <si>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</si>
  <si>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</si>
  <si>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</si>
  <si>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</si>
  <si>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</si>
  <si>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</si>
  <si>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</si>
  <si>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</si>
  <si>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</si>
  <si>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</si>
  <si>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</si>
  <si>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</si>
  <si>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</si>
  <si>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</si>
  <si>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</si>
  <si>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</si>
  <si>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</si>
  <si>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</si>
  <si>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</si>
  <si>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</si>
  <si>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</si>
  <si>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</si>
  <si>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</si>
  <si>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</si>
  <si>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</si>
  <si>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</si>
  <si>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</si>
  <si>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</si>
  <si>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</si>
  <si>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</si>
  <si>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</si>
  <si>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</si>
  <si>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</si>
  <si>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</si>
  <si>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</si>
  <si>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</si>
  <si>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</si>
  <si>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</si>
  <si>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</si>
  <si>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</si>
  <si>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</si>
  <si>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</si>
  <si>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</si>
  <si>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</si>
  <si>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</si>
  <si>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</si>
  <si>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</si>
  <si>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</si>
  <si>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</si>
  <si>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</si>
  <si>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</si>
  <si>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</si>
  <si>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</si>
  <si>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</si>
  <si>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</si>
  <si>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</si>
  <si>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</si>
  <si>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</si>
  <si>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</si>
  <si>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</si>
  <si>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</si>
  <si>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</si>
  <si>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</si>
  <si>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</si>
  <si>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</si>
  <si>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</si>
  <si>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</si>
  <si>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</si>
  <si>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</si>
  <si>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</si>
  <si>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</si>
  <si>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</si>
  <si>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</si>
  <si>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</si>
  <si>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</si>
  <si>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</si>
  <si>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</si>
  <si>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</si>
  <si>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</si>
  <si>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</si>
  <si>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</si>
  <si>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</si>
  <si>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</si>
  <si>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</si>
  <si>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</si>
  <si>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</si>
  <si>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</si>
  <si>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</si>
  <si>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</si>
  <si>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</si>
  <si>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</si>
  <si>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</si>
  <si>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</si>
  <si>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</si>
  <si>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</si>
  <si>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</si>
  <si>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</si>
  <si>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</si>
  <si>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</si>
  <si>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</si>
  <si>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</si>
  <si>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</si>
  <si>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</si>
  <si>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</si>
  <si>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</si>
  <si>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</si>
  <si>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</si>
  <si>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</si>
  <si>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</si>
  <si>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</si>
  <si>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</si>
  <si>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</si>
  <si>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</si>
  <si>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</si>
  <si>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</si>
  <si>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</si>
  <si>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</si>
  <si>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</si>
  <si>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</si>
  <si>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</si>
  <si>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</si>
  <si>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</si>
  <si>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</si>
  <si>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</si>
  <si>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</si>
  <si>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</si>
  <si>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</si>
  <si>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</si>
  <si>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</si>
  <si>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</si>
  <si>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</si>
  <si>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</si>
  <si>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</si>
  <si>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</si>
  <si>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</si>
  <si>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</si>
  <si>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</si>
  <si>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</si>
  <si>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</si>
  <si>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</si>
  <si>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</si>
  <si>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</si>
  <si>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</si>
  <si>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</si>
  <si>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</si>
  <si>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</si>
  <si>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</si>
  <si>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</si>
  <si>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</si>
  <si>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</si>
  <si>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</si>
  <si>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</si>
  <si>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</si>
  <si>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</si>
  <si>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</si>
  <si>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</si>
  <si>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</si>
  <si>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</si>
  <si>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</si>
  <si>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</si>
  <si>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</si>
  <si>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</si>
  <si>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</si>
  <si>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</si>
  <si>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</si>
  <si>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</si>
  <si>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</si>
  <si>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</si>
  <si>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</si>
  <si>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</si>
  <si>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</si>
  <si>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</si>
  <si>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</si>
  <si>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</si>
  <si>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</si>
  <si>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</si>
  <si>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</si>
  <si>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</si>
  <si>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</si>
  <si>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</si>
  <si>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</si>
  <si>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</si>
  <si>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</si>
  <si>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</si>
  <si>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</si>
  <si>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</si>
  <si>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</si>
  <si>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</si>
  <si>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</si>
  <si>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</si>
  <si>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</si>
  <si>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</si>
  <si>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</si>
  <si>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</si>
  <si>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</si>
  <si>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</si>
  <si>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</si>
  <si>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</si>
  <si>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</si>
  <si>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</si>
  <si>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</si>
  <si>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</si>
  <si>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</si>
  <si>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</si>
  <si>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</si>
  <si>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</si>
  <si>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</si>
  <si>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</si>
  <si>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</si>
  <si>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</si>
  <si>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</si>
  <si>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</si>
  <si>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</si>
  <si>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</si>
  <si>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</si>
  <si>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</si>
  <si>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</si>
  <si>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</si>
  <si>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</si>
  <si>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</si>
  <si>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</si>
  <si>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</si>
  <si>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</si>
  <si>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</si>
  <si>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</si>
  <si>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</si>
  <si>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</si>
  <si>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</si>
  <si>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</si>
  <si>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</si>
  <si>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</si>
  <si>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</si>
  <si>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</si>
  <si>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</si>
  <si>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</si>
  <si>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</si>
  <si>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</si>
  <si>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</si>
  <si>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</si>
  <si>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</si>
  <si>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</si>
  <si>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</si>
  <si>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</si>
  <si>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</si>
  <si>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</si>
  <si>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</si>
  <si>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</si>
  <si>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</si>
  <si>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</si>
  <si>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</si>
  <si>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</si>
  <si>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</si>
  <si>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</si>
  <si>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</si>
  <si>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</si>
  <si>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</si>
  <si>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</si>
  <si>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</si>
  <si>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</si>
  <si>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</si>
  <si>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</si>
  <si>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</si>
  <si>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</si>
  <si>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</si>
  <si>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</si>
  <si>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</si>
  <si>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</si>
  <si>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</si>
  <si>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</si>
  <si>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</si>
  <si>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</si>
  <si>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</si>
  <si>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</si>
  <si>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</si>
  <si>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</si>
  <si>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</si>
  <si>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</si>
  <si>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</si>
  <si>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</si>
  <si>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</si>
  <si>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</si>
  <si>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</si>
  <si>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</si>
  <si>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</si>
  <si>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</si>
  <si>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</si>
  <si>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</si>
  <si>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</si>
  <si>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</si>
  <si>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</si>
  <si>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</si>
  <si>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</si>
  <si>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</si>
  <si>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</si>
  <si>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</si>
  <si>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</si>
  <si>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</si>
  <si>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</si>
  <si>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</si>
  <si>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</si>
  <si>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</si>
  <si>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</si>
  <si>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</si>
  <si>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</si>
  <si>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</si>
  <si>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</si>
  <si>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</si>
  <si>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</si>
  <si>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</si>
  <si>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</si>
  <si>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</si>
  <si>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</si>
  <si>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</si>
  <si>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</si>
  <si>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</si>
  <si>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</si>
  <si>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</si>
  <si>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</si>
  <si>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</si>
  <si>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</si>
  <si>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</si>
  <si>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</si>
  <si>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</si>
  <si>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</si>
  <si>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</si>
  <si>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</si>
  <si>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</si>
  <si>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</si>
  <si>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</si>
  <si>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</si>
  <si>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</si>
  <si>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</si>
  <si>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</si>
  <si>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</si>
  <si>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</si>
  <si>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</si>
  <si>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</si>
  <si>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</si>
  <si>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</si>
  <si>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</si>
  <si>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</si>
  <si>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</si>
  <si>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</si>
  <si>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</si>
  <si>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</si>
  <si>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</si>
  <si>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</si>
  <si>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</si>
  <si>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</si>
  <si>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</si>
  <si>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</si>
  <si>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</si>
  <si>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</si>
  <si>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</si>
  <si>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</si>
  <si>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</si>
  <si>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</si>
  <si>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</si>
  <si>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</si>
  <si>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</si>
  <si>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</si>
  <si>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</si>
  <si>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</si>
  <si>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</si>
  <si>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</si>
  <si>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</si>
  <si>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</si>
  <si>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</si>
  <si>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</si>
  <si>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</si>
  <si>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</si>
  <si>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</si>
  <si>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</si>
  <si>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</si>
  <si>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</si>
  <si>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</si>
  <si>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</si>
  <si>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</si>
  <si>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</si>
  <si>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</si>
  <si>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</si>
  <si>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</si>
  <si>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</si>
  <si>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</si>
  <si>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</si>
  <si>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</si>
  <si>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</si>
  <si>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</si>
  <si>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</si>
  <si>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</si>
  <si>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</si>
  <si>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</si>
  <si>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</si>
  <si>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</si>
  <si>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</si>
  <si>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</si>
  <si>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</si>
  <si>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</si>
  <si>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</si>
  <si>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</si>
  <si>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</si>
  <si>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</si>
  <si>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</si>
  <si>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</si>
  <si>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</si>
  <si>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</si>
  <si>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</si>
  <si>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</si>
  <si>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</si>
  <si>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</si>
  <si>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</si>
  <si>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</si>
  <si>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</si>
  <si>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</si>
  <si>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</si>
  <si>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</si>
  <si>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</si>
  <si>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</si>
  <si>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</si>
  <si>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</si>
  <si>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</si>
  <si>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</si>
  <si>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</si>
  <si>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</si>
  <si>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</si>
  <si>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</si>
  <si>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</si>
  <si>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</si>
  <si>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</si>
  <si>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</si>
  <si>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</si>
  <si>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</si>
  <si>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</si>
  <si>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</si>
  <si>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</si>
  <si>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</si>
  <si>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</si>
  <si>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</si>
  <si>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</si>
  <si>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</si>
  <si>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</si>
  <si>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</si>
  <si>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</si>
  <si>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</si>
  <si>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</si>
  <si>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</si>
  <si>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</si>
  <si>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</si>
  <si>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</si>
  <si>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</si>
  <si>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</si>
  <si>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</si>
  <si>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</si>
  <si>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</si>
  <si>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</si>
  <si>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</si>
  <si>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</si>
  <si>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</si>
  <si>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</si>
  <si>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</si>
  <si>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</si>
  <si>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</si>
  <si>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</si>
  <si>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</si>
  <si>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</si>
  <si>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</si>
  <si>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</si>
  <si>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</si>
  <si>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</si>
  <si>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</si>
  <si>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</si>
  <si>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</si>
  <si>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</si>
  <si>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</si>
  <si>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</si>
  <si>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</si>
  <si>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</si>
  <si>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</si>
  <si>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</si>
  <si>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</si>
  <si>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</si>
  <si>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</si>
  <si>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</si>
  <si>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</si>
  <si>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</si>
  <si>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</si>
  <si>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</si>
  <si>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</si>
  <si>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</si>
  <si>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</si>
  <si>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</si>
  <si>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</si>
  <si>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</si>
  <si>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</si>
  <si>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</si>
  <si>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</si>
  <si>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</si>
  <si>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</si>
  <si>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</si>
  <si>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</si>
  <si>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</si>
  <si>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</si>
  <si>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</si>
  <si>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</si>
  <si>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</si>
  <si>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</si>
  <si>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</si>
  <si>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</si>
  <si>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</si>
  <si>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</si>
  <si>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</si>
  <si>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</si>
  <si>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</si>
  <si>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</si>
  <si>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</si>
  <si>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</si>
  <si>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</si>
  <si>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</si>
  <si>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</si>
  <si>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</si>
  <si>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</si>
  <si>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</si>
  <si>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</si>
  <si>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</si>
  <si>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</si>
  <si>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</si>
  <si>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</si>
  <si>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</si>
  <si>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</si>
  <si>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</si>
  <si>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</si>
  <si>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</si>
  <si>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</si>
  <si>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</si>
  <si>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</si>
  <si>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</si>
  <si>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</si>
  <si>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</si>
  <si>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</si>
  <si>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</si>
  <si>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</si>
  <si>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</si>
  <si>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</si>
  <si>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</si>
  <si>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</si>
  <si>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</si>
  <si>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</si>
  <si>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</si>
  <si>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</si>
  <si>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</si>
  <si>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</si>
  <si>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</si>
  <si>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</si>
  <si>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</si>
  <si>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</si>
  <si>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</si>
  <si>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</si>
  <si>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</si>
  <si>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</si>
  <si>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</si>
  <si>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</si>
  <si>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</si>
  <si>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</si>
  <si>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</si>
  <si>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</si>
  <si>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</si>
  <si>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</si>
  <si>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</si>
  <si>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</si>
  <si>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</si>
  <si>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</si>
  <si>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</si>
  <si>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</si>
  <si>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</si>
  <si>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</si>
  <si>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</si>
  <si>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</si>
  <si>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</si>
  <si>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</si>
  <si>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</si>
  <si>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</si>
  <si>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</si>
  <si>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</si>
  <si>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</si>
  <si>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</si>
  <si>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</si>
  <si>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</si>
  <si>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</si>
  <si>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</si>
  <si>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</si>
  <si>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</si>
  <si>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</si>
  <si>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</si>
  <si>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</si>
  <si>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</si>
  <si>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</si>
  <si>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</si>
  <si>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</si>
  <si>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</si>
  <si>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</si>
  <si>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</si>
  <si>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</si>
  <si>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</si>
  <si>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</si>
  <si>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</si>
  <si>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</si>
  <si>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</si>
  <si>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</si>
  <si>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</si>
  <si>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</si>
  <si>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</si>
  <si>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</si>
  <si>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</si>
  <si>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</si>
  <si>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</si>
  <si>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</si>
  <si>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</si>
  <si>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</si>
  <si>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</si>
  <si>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</si>
  <si>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</si>
  <si>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</si>
  <si>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</si>
  <si>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</si>
  <si>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</si>
  <si>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</si>
  <si>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</si>
  <si>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</si>
  <si>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</si>
  <si>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</si>
  <si>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</si>
  <si>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</si>
  <si>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</si>
  <si>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</si>
  <si>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</si>
  <si>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</si>
  <si>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</si>
  <si>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</si>
  <si>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</si>
  <si>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</si>
  <si>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</si>
  <si>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</si>
  <si>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</si>
  <si>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</si>
  <si>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</si>
  <si>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</si>
  <si>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</si>
  <si>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</si>
  <si>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</si>
  <si>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</si>
  <si>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</si>
  <si>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</si>
  <si>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</si>
  <si>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</si>
  <si>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</si>
  <si>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</si>
  <si>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</si>
  <si>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</si>
  <si>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</si>
  <si>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</si>
  <si>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</si>
  <si>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</si>
  <si>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</si>
  <si>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</si>
  <si>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</si>
  <si>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</si>
  <si>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</si>
  <si>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</si>
  <si>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</si>
  <si>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</si>
  <si>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</si>
  <si>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</si>
  <si>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</si>
  <si>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</si>
  <si>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</si>
  <si>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</si>
  <si>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</si>
  <si>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</si>
  <si>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</si>
  <si>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</si>
  <si>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</si>
  <si>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</si>
  <si>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</si>
  <si>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</si>
  <si>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</si>
  <si>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</si>
  <si>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</si>
  <si>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</si>
  <si>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</si>
  <si>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</si>
  <si>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</si>
  <si>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</si>
  <si>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</si>
  <si>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</si>
  <si>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</si>
  <si>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</si>
  <si>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</si>
  <si>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</si>
  <si>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</si>
  <si>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</si>
  <si>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</si>
  <si>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</si>
  <si>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</si>
  <si>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</si>
  <si>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</si>
  <si>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</si>
  <si>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</si>
  <si>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</si>
  <si>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</si>
  <si>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</si>
  <si>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</si>
  <si>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</si>
  <si>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</si>
  <si>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</si>
  <si>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</si>
  <si>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</si>
  <si>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</si>
  <si>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</si>
  <si>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</si>
  <si>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</si>
  <si>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</si>
  <si>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</si>
  <si>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</si>
  <si>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</si>
  <si>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</si>
  <si>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</si>
  <si>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</si>
  <si>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</si>
  <si>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</si>
  <si>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</si>
  <si>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</si>
  <si>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</si>
  <si>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</si>
  <si>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</si>
  <si>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</si>
  <si>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</si>
  <si>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</si>
  <si>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</si>
  <si>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</si>
  <si>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</si>
  <si>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</si>
  <si>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</si>
  <si>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</si>
  <si>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</si>
  <si>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</si>
  <si>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</si>
  <si>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</si>
  <si>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</si>
  <si>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</si>
  <si>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</si>
  <si>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</si>
  <si>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</si>
  <si>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</si>
  <si>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</si>
  <si>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</si>
  <si>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</si>
  <si>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</si>
  <si>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</si>
  <si>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</si>
  <si>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</si>
  <si>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</si>
  <si>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</si>
  <si>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</si>
  <si>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</si>
  <si>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</si>
  <si>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</si>
  <si>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</si>
  <si>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</si>
  <si>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</si>
  <si>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</si>
  <si>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</si>
  <si>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</si>
  <si>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</si>
  <si>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</si>
  <si>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</si>
  <si>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</si>
  <si>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</si>
  <si>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</si>
  <si>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</si>
  <si>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</si>
  <si>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</si>
  <si>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</si>
  <si>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</si>
  <si>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</si>
  <si>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</si>
  <si>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</si>
  <si>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</si>
  <si>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</si>
  <si>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</si>
  <si>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</si>
  <si>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</si>
  <si>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</si>
  <si>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</si>
  <si>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</si>
  <si>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</si>
  <si>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</si>
  <si>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</si>
  <si>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</si>
  <si>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</si>
  <si>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</si>
  <si>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</si>
  <si>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</si>
  <si>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</si>
  <si>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</si>
  <si>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</si>
  <si>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</si>
  <si>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</si>
  <si>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</si>
  <si>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</si>
  <si>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</si>
  <si>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</si>
  <si>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</si>
  <si>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</si>
  <si>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</si>
  <si>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</si>
  <si>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</si>
  <si>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</si>
  <si>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</si>
  <si>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</si>
  <si>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</si>
  <si>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</si>
  <si>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</si>
  <si>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</si>
  <si>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</si>
  <si>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</si>
  <si>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</si>
  <si>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</si>
  <si>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</si>
  <si>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</si>
  <si>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</si>
  <si>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</si>
  <si>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</si>
  <si>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</si>
  <si>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</si>
  <si>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</si>
  <si>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</si>
  <si>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</si>
  <si>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</si>
  <si>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</si>
  <si>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</si>
  <si>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</si>
  <si>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</si>
  <si>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</si>
  <si>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</si>
  <si>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</si>
  <si>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</si>
  <si>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</si>
  <si>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</si>
  <si>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</si>
  <si>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</si>
  <si>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</si>
  <si>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</si>
  <si>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</si>
  <si>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</si>
  <si>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</si>
  <si>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</si>
  <si>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</si>
  <si>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</si>
  <si>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</si>
  <si>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</si>
  <si>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</si>
  <si>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</si>
  <si>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</si>
  <si>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</si>
  <si>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</si>
  <si>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</si>
  <si>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</si>
  <si>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</si>
  <si>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</si>
  <si>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</si>
  <si>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</si>
  <si>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</si>
  <si>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</si>
  <si>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</si>
  <si>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</si>
  <si>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</si>
  <si>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</si>
  <si>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</si>
  <si>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</si>
  <si>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</si>
  <si>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</si>
  <si>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</si>
  <si>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</si>
  <si>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</si>
  <si>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</si>
  <si>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</si>
  <si>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</si>
  <si>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</si>
  <si>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</si>
  <si>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</si>
  <si>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</si>
  <si>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</si>
  <si>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</si>
  <si>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</si>
  <si>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</si>
  <si>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</si>
  <si>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</si>
  <si>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</si>
  <si>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</si>
  <si>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</si>
  <si>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</si>
  <si>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</si>
  <si>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</si>
  <si>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</si>
  <si>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</si>
  <si>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</si>
  <si>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</si>
  <si>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</si>
  <si>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</si>
  <si>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</si>
  <si>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</si>
  <si>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</si>
  <si>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</si>
  <si>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</si>
  <si>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</si>
  <si>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</si>
  <si>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</si>
  <si>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</si>
  <si>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</si>
  <si>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</si>
  <si>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</si>
  <si>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</si>
  <si>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</si>
  <si>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</si>
  <si>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</si>
  <si>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</si>
  <si>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</si>
  <si>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</si>
  <si>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</si>
  <si>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</si>
  <si>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</si>
  <si>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</si>
  <si>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</si>
  <si>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</si>
  <si>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</si>
  <si>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</si>
  <si>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</si>
  <si>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</si>
  <si>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</si>
  <si>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</si>
  <si>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</si>
  <si>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</si>
  <si>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</si>
  <si>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</si>
  <si>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</si>
  <si>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</si>
  <si>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</si>
  <si>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</si>
  <si>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</si>
  <si>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</si>
  <si>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</si>
  <si>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</si>
  <si>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</si>
  <si>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</si>
  <si>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</si>
  <si>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</si>
  <si>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</si>
  <si>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</si>
  <si>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</si>
  <si>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</si>
  <si>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</si>
  <si>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</si>
  <si>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</si>
  <si>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</si>
  <si>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</si>
  <si>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</si>
  <si>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</si>
  <si>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</si>
  <si>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</si>
  <si>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</si>
  <si>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</si>
  <si>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</si>
  <si>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</si>
  <si>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</si>
  <si>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</si>
  <si>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</si>
  <si>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</si>
  <si>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</si>
  <si>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</si>
  <si>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</si>
  <si>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</si>
  <si>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</si>
  <si>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</si>
  <si>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</si>
  <si>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</si>
  <si>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</si>
  <si>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</si>
  <si>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</si>
  <si>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</si>
  <si>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</si>
  <si>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</si>
  <si>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</si>
  <si>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</si>
  <si>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</si>
  <si>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</si>
  <si>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</si>
  <si>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</si>
  <si>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</si>
  <si>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</si>
  <si>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</si>
  <si>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</si>
  <si>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</si>
  <si>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</si>
  <si>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</si>
  <si>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</si>
  <si>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</si>
  <si>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</si>
  <si>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</si>
  <si>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</si>
  <si>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</si>
  <si>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</si>
  <si>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</si>
  <si>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</si>
  <si>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</si>
  <si>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</si>
  <si>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</si>
  <si>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</si>
  <si>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</si>
  <si>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</si>
  <si>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</si>
  <si>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</si>
  <si>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</si>
  <si>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</si>
  <si>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</si>
  <si>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</si>
  <si>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</si>
  <si>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</si>
  <si>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</si>
  <si>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</si>
  <si>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</si>
  <si>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</si>
  <si>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</si>
  <si>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</si>
  <si>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</si>
  <si>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</si>
  <si>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</si>
  <si>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</si>
  <si>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</si>
  <si>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</si>
  <si>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</si>
  <si>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</si>
  <si>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</si>
  <si>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</si>
  <si>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</si>
  <si>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</si>
  <si>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</si>
  <si>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</si>
  <si>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</si>
  <si>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</si>
  <si>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</si>
  <si>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</si>
  <si>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</si>
  <si>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</si>
  <si>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</si>
  <si>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</si>
  <si>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</si>
  <si>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</si>
  <si>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</si>
  <si>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</si>
  <si>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</si>
  <si>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</si>
  <si>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</si>
  <si>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</si>
  <si>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</si>
  <si>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</si>
  <si>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</si>
  <si>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</si>
  <si>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</si>
  <si>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</si>
  <si>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</si>
  <si>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</si>
  <si>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</si>
  <si>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</si>
  <si>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</si>
  <si>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</si>
  <si>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</si>
  <si>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</si>
  <si>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</si>
  <si>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</si>
  <si>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</si>
  <si>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</si>
  <si>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</si>
  <si>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</si>
  <si>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</si>
  <si>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</si>
  <si>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</si>
  <si>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</si>
  <si>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</si>
  <si>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</si>
  <si>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</si>
  <si>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</si>
  <si>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</si>
  <si>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</si>
  <si>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</si>
  <si>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</si>
  <si>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</si>
  <si>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</si>
  <si>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</si>
  <si>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</si>
  <si>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</si>
  <si>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</si>
  <si>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</si>
  <si>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</si>
  <si>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</si>
  <si>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</si>
  <si>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</si>
  <si>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</si>
  <si>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</si>
  <si>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</si>
  <si>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</si>
  <si>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</si>
  <si>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</si>
  <si>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</si>
  <si>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</si>
  <si>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</si>
  <si>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</si>
  <si>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</si>
  <si>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</si>
  <si>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</si>
  <si>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</si>
  <si>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</si>
  <si>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</si>
  <si>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</si>
  <si>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</si>
  <si>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</si>
  <si>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</si>
  <si>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</si>
  <si>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</si>
  <si>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</si>
  <si>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</si>
  <si>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</si>
  <si>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</si>
  <si>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</si>
  <si>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</si>
  <si>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</si>
  <si>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</si>
  <si>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</si>
  <si>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</si>
  <si>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</si>
  <si>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</si>
  <si>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</si>
  <si>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</si>
  <si>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</si>
  <si>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</si>
  <si>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</si>
  <si>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</si>
  <si>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</si>
  <si>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</si>
  <si>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</si>
  <si>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</si>
  <si>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</si>
  <si>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</si>
  <si>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</si>
  <si>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</si>
  <si>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</si>
  <si>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</si>
  <si>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</si>
  <si>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</si>
  <si>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</si>
  <si>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</si>
  <si>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</si>
  <si>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</si>
  <si>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</si>
  <si>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</si>
  <si>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</si>
  <si>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</si>
  <si>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</si>
  <si>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</si>
  <si>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</si>
  <si>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</si>
  <si>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</si>
  <si>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</si>
  <si>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</si>
  <si>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</si>
  <si>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</si>
  <si>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</si>
  <si>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</si>
  <si>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</si>
  <si>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</si>
  <si>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</si>
  <si>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</si>
  <si>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</si>
  <si>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</si>
  <si>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</si>
  <si>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</si>
  <si>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</si>
  <si>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</si>
  <si>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</si>
  <si>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</si>
  <si>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</si>
  <si>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</si>
  <si>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</si>
  <si>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</si>
  <si>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</si>
  <si>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</si>
  <si>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</si>
  <si>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</si>
  <si>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</si>
  <si>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</si>
  <si>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</si>
  <si>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</si>
  <si>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</si>
  <si>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</si>
  <si>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</si>
  <si>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</si>
  <si>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</si>
  <si>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</si>
  <si>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</si>
  <si>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</si>
  <si>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</si>
  <si>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</si>
  <si>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</si>
  <si>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</si>
  <si>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</si>
  <si>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</si>
  <si>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</si>
  <si>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</si>
  <si>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</si>
  <si>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</si>
  <si>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</si>
  <si>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</si>
  <si>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</si>
  <si>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</si>
  <si>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</si>
  <si>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</si>
  <si>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</si>
  <si>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</si>
  <si>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</si>
  <si>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</si>
  <si>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</si>
  <si>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</si>
  <si>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</si>
  <si>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</si>
  <si>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</si>
  <si>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</si>
  <si>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</si>
  <si>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</si>
  <si>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</si>
  <si>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</si>
  <si>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</si>
  <si>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</si>
  <si>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</si>
  <si>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</si>
  <si>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</si>
  <si>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</si>
  <si>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</si>
  <si>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</si>
  <si>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</si>
  <si>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</si>
  <si>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</si>
  <si>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</si>
  <si>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</si>
  <si>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</si>
  <si>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</si>
  <si>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</si>
  <si>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</si>
  <si>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</si>
  <si>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</si>
  <si>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</si>
  <si>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</si>
  <si>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</si>
  <si>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</si>
  <si>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</si>
  <si>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</si>
  <si>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</si>
  <si>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</si>
  <si>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</si>
  <si>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</si>
  <si>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</si>
  <si>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</si>
  <si>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</si>
  <si>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</si>
  <si>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</si>
  <si>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</si>
  <si>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</si>
  <si>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</si>
  <si>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</si>
  <si>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</si>
  <si>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</si>
  <si>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</si>
  <si>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</si>
  <si>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</si>
  <si>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</si>
  <si>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</si>
  <si>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</si>
  <si>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</si>
  <si>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</si>
  <si>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</si>
  <si>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</si>
  <si>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</si>
  <si>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</si>
  <si>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</si>
  <si>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</si>
  <si>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</si>
  <si>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</si>
  <si>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</si>
  <si>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</si>
  <si>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</si>
  <si>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</si>
  <si>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</si>
  <si>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</si>
  <si>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</si>
  <si>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</si>
  <si>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</si>
  <si>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</si>
  <si>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</si>
  <si>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</si>
  <si>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</si>
  <si>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</si>
  <si>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</si>
  <si>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</si>
  <si>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</si>
  <si>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</si>
  <si>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</si>
  <si>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</si>
  <si>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</si>
  <si>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</si>
  <si>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</si>
  <si>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</si>
  <si>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</si>
  <si>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</si>
  <si>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</si>
  <si>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</si>
  <si>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</si>
  <si>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</si>
  <si>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</si>
  <si>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</si>
  <si>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</si>
  <si>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</si>
  <si>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</si>
  <si>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</si>
  <si>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</si>
  <si>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</si>
  <si>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</si>
  <si>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</si>
  <si>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</si>
  <si>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</si>
  <si>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</si>
  <si>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</si>
  <si>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</si>
  <si>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</si>
  <si>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</si>
  <si>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</si>
  <si>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</si>
  <si>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</si>
  <si>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</si>
  <si>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</si>
  <si>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</si>
  <si>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</si>
  <si>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</si>
  <si>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</si>
  <si>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</si>
  <si>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</si>
  <si>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</si>
  <si>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</si>
  <si>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</si>
  <si>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</si>
  <si>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</si>
  <si>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</si>
  <si>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</si>
  <si>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</si>
  <si>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</si>
  <si>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</si>
  <si>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</si>
  <si>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</si>
  <si>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</si>
  <si>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</si>
  <si>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</si>
  <si>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</si>
  <si>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</si>
  <si>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</si>
  <si>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</si>
  <si>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</si>
  <si>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</si>
  <si>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</si>
  <si>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</si>
  <si>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</si>
  <si>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</si>
  <si>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</si>
  <si>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</si>
  <si>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</si>
  <si>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</si>
  <si>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</si>
  <si>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</si>
  <si>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</si>
  <si>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</si>
  <si>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</si>
  <si>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</si>
  <si>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</si>
  <si>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</si>
  <si>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</si>
  <si>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</si>
  <si>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</si>
  <si>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</si>
  <si>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</si>
  <si>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</si>
  <si>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</si>
  <si>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</si>
  <si>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</si>
  <si>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</si>
  <si>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</si>
  <si>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</si>
  <si>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</si>
  <si>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</si>
  <si>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</si>
  <si>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</si>
  <si>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</si>
  <si>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</si>
  <si>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</si>
  <si>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</si>
  <si>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</si>
  <si>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</si>
  <si>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</si>
  <si>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</si>
  <si>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</si>
  <si>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</si>
  <si>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</si>
  <si>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</si>
  <si>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</si>
  <si>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</si>
  <si>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</si>
  <si>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</si>
  <si>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</si>
  <si>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</si>
  <si>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</si>
  <si>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</si>
  <si>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</si>
  <si>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</si>
  <si>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</si>
  <si>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</si>
  <si>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</si>
  <si>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</si>
  <si>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</si>
  <si>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</si>
  <si>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</si>
  <si>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</si>
  <si>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</si>
  <si>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</si>
  <si>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</si>
  <si>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</si>
  <si>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</si>
  <si>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</si>
  <si>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</si>
  <si>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</si>
  <si>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</si>
  <si>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</si>
  <si>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</si>
  <si>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</si>
  <si>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</si>
  <si>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</si>
  <si>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</si>
  <si>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</si>
  <si>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</si>
  <si>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</si>
  <si>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</si>
  <si>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</si>
  <si>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</si>
  <si>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</si>
  <si>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</si>
  <si>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</si>
  <si>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</si>
  <si>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</si>
  <si>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</si>
  <si>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</si>
  <si>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</si>
  <si>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</si>
  <si>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</si>
  <si>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</si>
  <si>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</si>
  <si>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</si>
  <si>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</si>
  <si>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</si>
  <si>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</si>
  <si>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</si>
  <si>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</si>
  <si>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</si>
  <si>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</si>
  <si>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</si>
  <si>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</si>
  <si>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</si>
  <si>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</si>
  <si>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</si>
  <si>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</si>
  <si>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</si>
  <si>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</si>
  <si>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</si>
  <si>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</si>
  <si>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</si>
  <si>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</si>
  <si>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</si>
  <si>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</si>
  <si>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</si>
  <si>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</si>
  <si>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</si>
  <si>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</si>
  <si>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</si>
  <si>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</si>
  <si>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</si>
  <si>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</si>
  <si>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</si>
  <si>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</si>
  <si>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</si>
  <si>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</si>
  <si>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</si>
  <si>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</si>
  <si>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</si>
  <si>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</si>
  <si>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</si>
  <si>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</si>
  <si>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</si>
  <si>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</si>
  <si>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</si>
  <si>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</si>
  <si>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</si>
  <si>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</si>
  <si>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</si>
  <si>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</si>
  <si>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</si>
  <si>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</si>
  <si>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</si>
  <si>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</si>
  <si>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</si>
  <si>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</si>
  <si>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</si>
  <si>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</si>
  <si>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</si>
  <si>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</si>
  <si>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</si>
  <si>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</si>
  <si>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</si>
  <si>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</si>
  <si>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</si>
  <si>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</si>
  <si>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</si>
  <si>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</si>
  <si>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</si>
  <si>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</si>
  <si>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</si>
  <si>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</si>
  <si>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</si>
  <si>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</si>
  <si>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</si>
  <si>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</si>
  <si>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</si>
  <si>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</si>
  <si>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</si>
  <si>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</si>
  <si>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</si>
  <si>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</si>
  <si>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</si>
  <si>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</si>
  <si>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</si>
  <si>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</si>
  <si>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</si>
  <si>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</si>
  <si>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</si>
  <si>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</si>
  <si>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</si>
  <si>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</si>
  <si>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</si>
  <si>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</si>
  <si>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</si>
  <si>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</si>
  <si>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</si>
  <si>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</si>
  <si>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</si>
  <si>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</si>
  <si>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</si>
  <si>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</si>
  <si>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</si>
  <si>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</si>
  <si>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</si>
  <si>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</si>
  <si>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</si>
  <si>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</si>
  <si>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</si>
  <si>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</si>
  <si>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</si>
  <si>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</si>
  <si>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</si>
  <si>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</si>
  <si>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</si>
  <si>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</si>
  <si>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</si>
  <si>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</si>
  <si>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</si>
  <si>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</si>
  <si>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</si>
  <si>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</si>
  <si>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</si>
  <si>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</si>
  <si>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</si>
  <si>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</si>
  <si>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</si>
  <si>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</si>
  <si>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</si>
  <si>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</si>
  <si>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</si>
  <si>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</si>
  <si>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</si>
  <si>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</si>
  <si>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</si>
  <si>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</si>
  <si>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</si>
  <si>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</si>
  <si>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</si>
  <si>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</si>
  <si>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</si>
  <si>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</si>
  <si>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</si>
  <si>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</si>
  <si>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</si>
  <si>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</si>
  <si>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</si>
  <si>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</si>
  <si>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</si>
  <si>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</si>
  <si>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</si>
  <si>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</si>
  <si>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</si>
  <si>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</si>
  <si>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</si>
  <si>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</si>
  <si>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</si>
  <si>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</si>
  <si>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</si>
  <si>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</si>
  <si>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</si>
  <si>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</si>
  <si>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</si>
  <si>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</si>
  <si>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</si>
  <si>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</si>
  <si>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</si>
  <si>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</si>
  <si>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</si>
  <si>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</si>
  <si>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</si>
  <si>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</si>
  <si>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</si>
  <si>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</si>
  <si>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</si>
  <si>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</si>
  <si>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</si>
  <si>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</si>
  <si>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</si>
  <si>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</si>
  <si>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</si>
  <si>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</si>
  <si>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</si>
  <si>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</si>
  <si>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</si>
  <si>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</si>
  <si>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</si>
  <si>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</si>
  <si>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</si>
  <si>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</si>
  <si>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</si>
  <si>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</si>
  <si>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</si>
  <si>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</si>
  <si>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</si>
  <si>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</si>
  <si>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</si>
  <si>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</si>
  <si>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</si>
  <si>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</si>
  <si>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</si>
  <si>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</si>
  <si>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</si>
  <si>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</si>
  <si>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</si>
  <si>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</si>
  <si>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</si>
  <si>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</si>
  <si>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</si>
  <si>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</si>
  <si>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</si>
  <si>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</si>
  <si>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</si>
  <si>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</si>
  <si>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</si>
  <si>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</si>
  <si>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</si>
  <si>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</si>
  <si>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</si>
  <si>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</si>
  <si>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</si>
  <si>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</si>
  <si>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</si>
  <si>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</si>
  <si>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</si>
  <si>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</si>
  <si>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</si>
  <si>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</si>
  <si>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</si>
  <si>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</si>
  <si>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</si>
  <si>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</si>
  <si>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</si>
  <si>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</si>
  <si>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</si>
  <si>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</si>
  <si>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</si>
  <si>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</si>
  <si>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</si>
  <si>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</si>
  <si>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</si>
  <si>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</si>
  <si>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</si>
  <si>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</si>
  <si>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</si>
  <si>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</si>
  <si>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</si>
  <si>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</si>
  <si>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</si>
  <si>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</si>
  <si>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</si>
  <si>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</si>
  <si>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</si>
  <si>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</si>
  <si>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</si>
  <si>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</si>
  <si>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</si>
  <si>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</si>
  <si>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</si>
  <si>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</si>
  <si>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</si>
  <si>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</si>
  <si>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</si>
  <si>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</si>
  <si>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</si>
  <si>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</si>
  <si>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</si>
  <si>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</si>
  <si>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</si>
  <si>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</si>
  <si>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</si>
  <si>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</si>
  <si>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</si>
  <si>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</si>
  <si>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</si>
  <si>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</si>
  <si>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</si>
  <si>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</si>
  <si>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</si>
  <si>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</si>
  <si>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</si>
  <si>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</si>
  <si>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</si>
  <si>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</si>
  <si>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</si>
  <si>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</si>
  <si>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</si>
  <si>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</si>
  <si>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</si>
  <si>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</si>
  <si>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</si>
  <si>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</si>
  <si>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</si>
  <si>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</si>
  <si>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</si>
  <si>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</si>
  <si>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</si>
  <si>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</si>
  <si>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</si>
  <si>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</si>
  <si>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</si>
  <si>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</si>
  <si>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</si>
  <si>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</si>
  <si>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</si>
  <si>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</si>
  <si>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</si>
  <si>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</si>
  <si>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</si>
  <si>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</si>
  <si>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</si>
  <si>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</si>
  <si>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</si>
  <si>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</si>
  <si>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</si>
  <si>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</si>
  <si>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</si>
  <si>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</si>
  <si>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</si>
  <si>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</si>
  <si>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</si>
  <si>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</si>
  <si>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</si>
  <si>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</si>
  <si>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</si>
  <si>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</si>
  <si>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</si>
  <si>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</si>
  <si>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</si>
  <si>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</si>
  <si>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</si>
  <si>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</si>
  <si>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</si>
  <si>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</si>
  <si>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</si>
  <si>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</si>
  <si>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</si>
  <si>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</si>
  <si>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</si>
  <si>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</si>
  <si>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</si>
  <si>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</si>
  <si>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</si>
  <si>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</si>
  <si>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</si>
  <si>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</si>
  <si>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</si>
  <si>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</si>
  <si>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</si>
  <si>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</si>
  <si>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</si>
  <si>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</si>
  <si>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</si>
  <si>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</si>
  <si>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</si>
  <si>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</si>
  <si>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</si>
  <si>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</si>
  <si>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</si>
  <si>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</si>
  <si>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</si>
  <si>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</si>
  <si>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</si>
  <si>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</si>
  <si>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</si>
  <si>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</si>
  <si>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</si>
  <si>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</si>
  <si>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</si>
  <si>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</si>
  <si>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</si>
  <si>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</si>
  <si>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</si>
  <si>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</si>
  <si>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</si>
  <si>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</si>
  <si>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</si>
  <si>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</si>
  <si>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</si>
  <si>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</si>
  <si>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</si>
  <si>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</si>
  <si>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</si>
  <si>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</si>
  <si>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</si>
  <si>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</si>
  <si>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</si>
  <si>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</si>
  <si>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</si>
  <si>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</si>
  <si>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</si>
  <si>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</si>
  <si>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</si>
  <si>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</si>
  <si>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</si>
  <si>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</si>
  <si>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</si>
  <si>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</si>
  <si>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</si>
  <si>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</si>
  <si>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</si>
  <si>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</si>
  <si>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</si>
  <si>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</si>
  <si>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</si>
  <si>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</si>
  <si>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</si>
  <si>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</si>
  <si>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</si>
  <si>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</si>
  <si>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</si>
  <si>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</si>
  <si>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</si>
  <si>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</si>
  <si>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</si>
  <si>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</si>
  <si>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</si>
  <si>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</si>
  <si>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</si>
  <si>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</si>
  <si>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</si>
  <si>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</si>
  <si>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</si>
  <si>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</si>
  <si>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</si>
  <si>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</si>
  <si>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</si>
  <si>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</si>
  <si>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</si>
  <si>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</si>
  <si>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</si>
  <si>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</si>
  <si>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</si>
  <si>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</si>
  <si>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</si>
  <si>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</si>
  <si>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</si>
  <si>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</si>
  <si>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</si>
  <si>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</si>
  <si>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</si>
  <si>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</si>
  <si>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</si>
  <si>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</si>
  <si>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</si>
  <si>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</si>
  <si>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</si>
  <si>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</si>
  <si>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</si>
  <si>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</si>
  <si>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</si>
  <si>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</si>
  <si>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</si>
  <si>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</si>
  <si>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</si>
  <si>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</si>
  <si>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</si>
  <si>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</si>
  <si>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</si>
  <si>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</si>
  <si>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</si>
  <si>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</si>
  <si>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</si>
  <si>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</si>
  <si>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</si>
  <si>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</si>
  <si>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</si>
  <si>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</si>
  <si>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</si>
  <si>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</si>
  <si>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</si>
  <si>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</si>
  <si>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</si>
  <si>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</si>
  <si>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</si>
  <si>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</si>
  <si>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</si>
  <si>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</si>
  <si>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</si>
  <si>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</si>
  <si>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</si>
  <si>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</si>
  <si>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</si>
  <si>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</si>
  <si>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</si>
  <si>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</si>
  <si>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</si>
  <si>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</si>
  <si>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</si>
  <si>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</si>
  <si>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</si>
  <si>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</si>
  <si>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</si>
  <si>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</si>
  <si>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</si>
  <si>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</si>
  <si>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</si>
  <si>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</si>
  <si>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</si>
  <si>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</si>
  <si>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</si>
  <si>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</si>
  <si>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</si>
  <si>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</si>
  <si>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</si>
  <si>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</si>
  <si>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</si>
  <si>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</si>
  <si>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</si>
  <si>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</si>
  <si>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</si>
  <si>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</si>
  <si>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</si>
  <si>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</si>
  <si>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</si>
  <si>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</si>
  <si>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</si>
  <si>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</si>
  <si>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</si>
  <si>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</si>
  <si>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</si>
  <si>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</si>
  <si>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</si>
  <si>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</si>
  <si>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</si>
  <si>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</si>
  <si>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</si>
  <si>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</si>
  <si>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</si>
  <si>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</si>
  <si>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</si>
  <si>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</si>
  <si>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</si>
  <si>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</si>
  <si>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</si>
  <si>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</si>
  <si>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</si>
  <si>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</si>
  <si>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</si>
  <si>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</si>
  <si>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</si>
  <si>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</si>
  <si>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</si>
  <si>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</si>
  <si>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</si>
  <si>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</si>
  <si>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</si>
  <si>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</si>
  <si>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</si>
  <si>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</si>
  <si>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</si>
  <si>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</si>
  <si>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</si>
  <si>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</si>
  <si>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</si>
  <si>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</si>
  <si>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</si>
  <si>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</si>
  <si>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</si>
  <si>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</si>
  <si>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</si>
  <si>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</si>
  <si>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</si>
  <si>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</si>
  <si>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</si>
  <si>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</si>
  <si>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</si>
  <si>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</si>
  <si>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</si>
  <si>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</si>
  <si>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</si>
  <si>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</si>
  <si>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</si>
  <si>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</si>
  <si>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</si>
  <si>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</si>
  <si>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</si>
  <si>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</si>
  <si>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</si>
  <si>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</si>
  <si>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</si>
  <si>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</si>
  <si>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</si>
  <si>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</si>
  <si>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</si>
  <si>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</si>
  <si>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</si>
  <si>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</si>
  <si>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</si>
  <si>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</si>
  <si>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</si>
  <si>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</si>
  <si>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</si>
  <si>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</si>
  <si>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</si>
  <si>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</si>
  <si>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</si>
  <si>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</si>
  <si>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</si>
  <si>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</si>
  <si>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</si>
  <si>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</si>
  <si>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</si>
  <si>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</si>
  <si>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</si>
  <si>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</si>
  <si>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</si>
  <si>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</si>
  <si>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</si>
  <si>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</si>
  <si>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</si>
  <si>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</si>
  <si>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</si>
  <si>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</si>
  <si>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</si>
  <si>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</si>
  <si>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</si>
  <si>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</si>
  <si>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</si>
  <si>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</si>
  <si>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</si>
  <si>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</si>
  <si>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</si>
  <si>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</si>
  <si>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</si>
  <si>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</si>
  <si>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</si>
  <si>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</si>
  <si>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</si>
  <si>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</si>
  <si>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</si>
  <si>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</si>
  <si>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</si>
  <si>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</si>
  <si>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</si>
  <si>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</si>
  <si>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</si>
  <si>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</si>
  <si>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</si>
  <si>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</si>
  <si>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</si>
  <si>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</si>
  <si>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</si>
  <si>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</si>
  <si>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</si>
  <si>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</si>
  <si>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</si>
  <si>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</si>
  <si>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</si>
  <si>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</si>
  <si>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</si>
  <si>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</si>
  <si>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</si>
  <si>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</si>
  <si>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</si>
  <si>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</si>
  <si>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</si>
  <si>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</si>
  <si>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</si>
  <si>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</si>
  <si>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</si>
  <si>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</si>
  <si>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</si>
  <si>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</si>
  <si>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</si>
  <si>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</si>
  <si>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</si>
  <si>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</si>
  <si>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</si>
  <si>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</si>
  <si>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</si>
  <si>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</si>
  <si>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</si>
  <si>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</si>
  <si>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</si>
  <si>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</si>
  <si>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</si>
  <si>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</si>
  <si>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</si>
  <si>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</si>
  <si>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</si>
  <si>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</si>
  <si>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</si>
  <si>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</si>
  <si>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</si>
  <si>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</si>
  <si>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</si>
  <si>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</si>
  <si>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</si>
  <si>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</si>
  <si>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</si>
  <si>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</si>
  <si>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</si>
  <si>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</si>
  <si>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</si>
  <si>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</si>
  <si>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</si>
  <si>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</si>
  <si>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</si>
  <si>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</si>
  <si>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</si>
  <si>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</si>
  <si>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</si>
  <si>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</si>
  <si>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</si>
  <si>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</si>
  <si>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</si>
  <si>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</si>
  <si>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</si>
  <si>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</si>
  <si>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</si>
  <si>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</si>
  <si>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</si>
  <si>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</si>
  <si>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</si>
  <si>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</si>
  <si>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</si>
  <si>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</si>
  <si>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</si>
  <si>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</si>
  <si>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</si>
  <si>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</si>
  <si>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</si>
  <si>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</si>
  <si>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</si>
  <si>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</si>
  <si>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</si>
  <si>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</si>
  <si>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</si>
  <si>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</si>
  <si>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</si>
  <si>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</si>
  <si>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</si>
  <si>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</si>
  <si>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</si>
  <si>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</si>
  <si>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</si>
  <si>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</si>
  <si>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</si>
  <si>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</si>
  <si>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</si>
  <si>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</si>
  <si>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</si>
  <si>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</si>
  <si>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</si>
  <si>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</si>
  <si>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</si>
  <si>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</si>
  <si>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</si>
  <si>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</si>
  <si>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</si>
  <si>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</si>
  <si>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</si>
  <si>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</si>
  <si>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</si>
  <si>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</si>
  <si>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</si>
  <si>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</si>
  <si>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</si>
  <si>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</si>
  <si>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</si>
  <si>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</si>
  <si>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</si>
  <si>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</si>
  <si>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</si>
  <si>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</si>
  <si>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</si>
  <si>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</si>
  <si>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</si>
  <si>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</si>
  <si>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</si>
  <si>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</si>
  <si>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</si>
  <si>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</si>
  <si>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</si>
  <si>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</si>
  <si>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</si>
  <si>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</si>
  <si>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</si>
  <si>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</si>
  <si>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</si>
  <si>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</si>
  <si>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</si>
  <si>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</si>
  <si>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</si>
  <si>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</si>
  <si>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</si>
  <si>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</si>
  <si>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</si>
  <si>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</si>
  <si>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</si>
  <si>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</si>
  <si>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</si>
  <si>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</si>
  <si>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</si>
  <si>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</si>
  <si>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</si>
  <si>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</si>
  <si>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</si>
  <si>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</si>
  <si>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</si>
  <si>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</si>
  <si>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</si>
  <si>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</si>
  <si>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</si>
  <si>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</si>
  <si>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</si>
  <si>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</si>
  <si>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</si>
  <si>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</si>
  <si>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</si>
  <si>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</si>
  <si>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</si>
  <si>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</si>
  <si>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</si>
  <si>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</si>
  <si>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</si>
  <si>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</si>
  <si>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</si>
  <si>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</si>
  <si>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</si>
  <si>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</si>
  <si>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</si>
  <si>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</si>
  <si>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</si>
  <si>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</si>
  <si>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</si>
  <si>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</si>
  <si>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</si>
  <si>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</si>
  <si>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</si>
  <si>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</si>
  <si>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</si>
  <si>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</si>
  <si>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</si>
  <si>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</si>
  <si>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</si>
  <si>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</si>
  <si>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</si>
  <si>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</si>
  <si>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</si>
  <si>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</si>
  <si>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</si>
  <si>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</si>
  <si>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</si>
  <si>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</si>
  <si>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</si>
  <si>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</si>
  <si>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</si>
  <si>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</si>
  <si>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</si>
  <si>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</si>
  <si>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</si>
  <si>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</si>
  <si>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</si>
  <si>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</si>
  <si>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</si>
  <si>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</si>
  <si>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</si>
  <si>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</si>
  <si>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</si>
  <si>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</si>
  <si>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</si>
  <si>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</si>
  <si>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</si>
  <si>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</si>
  <si>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</si>
  <si>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</si>
  <si>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</si>
  <si>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</si>
  <si>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</si>
  <si>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</si>
  <si>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</si>
  <si>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</si>
  <si>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</si>
  <si>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</si>
  <si>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</si>
  <si>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</si>
  <si>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</si>
  <si>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</si>
  <si>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</si>
  <si>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</si>
  <si>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</si>
  <si>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</si>
  <si>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</si>
  <si>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</si>
  <si>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</si>
  <si>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</si>
  <si>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</si>
  <si>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</si>
  <si>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</si>
  <si>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</si>
  <si>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</si>
  <si>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</si>
  <si>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</si>
  <si>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</si>
  <si>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</si>
  <si>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</si>
  <si>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</si>
  <si>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</si>
  <si>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</si>
  <si>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</si>
  <si>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</si>
  <si>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</si>
  <si>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</si>
  <si>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</si>
  <si>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</si>
  <si>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</si>
  <si>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</si>
  <si>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</si>
  <si>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</si>
  <si>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</si>
  <si>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</si>
  <si>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</si>
  <si>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</si>
  <si>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</si>
  <si>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</si>
  <si>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</si>
  <si>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</si>
  <si>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</si>
  <si>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</si>
  <si>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</si>
  <si>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</si>
  <si>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</si>
  <si>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</si>
  <si>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</si>
  <si>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</si>
  <si>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</si>
  <si>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</si>
  <si>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</si>
  <si>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</si>
  <si>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</si>
  <si>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</si>
  <si>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</si>
  <si>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</si>
  <si>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</si>
  <si>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</si>
  <si>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</si>
  <si>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</si>
  <si>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</si>
  <si>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</si>
  <si>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</si>
  <si>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</si>
  <si>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</si>
  <si>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</si>
  <si>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</si>
  <si>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</si>
  <si>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</si>
  <si>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</si>
  <si>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</si>
  <si>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</si>
  <si>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</si>
  <si>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</si>
  <si>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</si>
  <si>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</si>
  <si>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</si>
  <si>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</si>
  <si>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</si>
  <si>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</si>
  <si>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</si>
  <si>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</si>
  <si>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</si>
  <si>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</si>
  <si>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</si>
  <si>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</si>
  <si>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</si>
  <si>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</si>
  <si>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</si>
  <si>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</si>
  <si>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</si>
  <si>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</si>
  <si>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</si>
  <si>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</si>
  <si>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</si>
  <si>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</si>
  <si>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</si>
  <si>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</si>
  <si>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</si>
  <si>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</si>
  <si>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</si>
  <si>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</si>
  <si>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</si>
  <si>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</si>
  <si>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</si>
  <si>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</si>
  <si>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</si>
  <si>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</si>
  <si>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</si>
  <si>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</si>
  <si>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</si>
  <si>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</si>
  <si>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</si>
  <si>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</si>
  <si>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</si>
  <si>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</si>
  <si>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</si>
  <si>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</si>
  <si>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</si>
  <si>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</si>
  <si>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</si>
  <si>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</si>
  <si>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</si>
  <si>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</si>
  <si>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</si>
  <si>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</si>
  <si>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</si>
  <si>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</si>
  <si>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</si>
  <si>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</si>
  <si>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</si>
  <si>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</si>
  <si>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</si>
  <si>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</si>
  <si>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</si>
  <si>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</si>
  <si>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</si>
  <si>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</si>
  <si>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</si>
  <si>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</si>
  <si>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</si>
  <si>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</si>
  <si>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</si>
  <si>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</si>
  <si>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</si>
  <si>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</si>
  <si>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</si>
  <si>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</si>
  <si>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</si>
  <si>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</si>
  <si>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</si>
  <si>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</si>
  <si>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</si>
  <si>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</si>
  <si>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</si>
  <si>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</si>
  <si>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</si>
  <si>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</si>
  <si>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</si>
  <si>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</si>
  <si>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</si>
  <si>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</si>
  <si>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</si>
  <si>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</si>
  <si>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</si>
  <si>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</si>
  <si>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</si>
  <si>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</si>
  <si>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</si>
  <si>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</si>
  <si>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</si>
  <si>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</si>
  <si>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</si>
  <si>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</si>
  <si>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</si>
  <si>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</si>
  <si>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</si>
  <si>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</si>
  <si>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</si>
  <si>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</si>
  <si>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</si>
  <si>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</si>
  <si>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</si>
  <si>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</si>
  <si>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</si>
  <si>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</si>
  <si>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</si>
  <si>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</si>
  <si>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</si>
  <si>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</si>
  <si>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</si>
  <si>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</si>
  <si>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</si>
  <si>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</si>
  <si>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</si>
  <si>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</si>
  <si>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</si>
  <si>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</si>
  <si>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</si>
  <si>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</si>
  <si>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</si>
  <si>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</si>
  <si>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</si>
  <si>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</si>
  <si>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</si>
  <si>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</si>
  <si>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</si>
  <si>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</si>
  <si>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</si>
  <si>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</si>
  <si>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</si>
  <si>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</si>
  <si>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</si>
  <si>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</si>
  <si>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</si>
  <si>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</si>
  <si>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</si>
  <si>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</si>
  <si>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</si>
  <si>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</si>
  <si>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</si>
  <si>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</si>
  <si>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</si>
  <si>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</si>
  <si>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</si>
  <si>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</si>
  <si>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</si>
  <si>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</si>
  <si>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</si>
  <si>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</si>
  <si>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</si>
  <si>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</si>
  <si>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</si>
  <si>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</si>
  <si>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</si>
  <si>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</si>
  <si>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</si>
  <si>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</si>
  <si>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</si>
  <si>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</si>
  <si>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</si>
  <si>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</si>
  <si>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</si>
  <si>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</si>
  <si>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</si>
  <si>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</si>
  <si>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</si>
  <si>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</si>
  <si>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</si>
  <si>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</si>
  <si>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</si>
  <si>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</si>
  <si>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</si>
  <si>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</si>
  <si>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</si>
  <si>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</si>
  <si>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</si>
  <si>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</si>
  <si>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</si>
  <si>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</si>
  <si>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</si>
  <si>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</si>
  <si>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</si>
  <si>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</si>
  <si>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</si>
  <si>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</si>
  <si>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</si>
  <si>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</si>
  <si>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</si>
  <si>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</si>
  <si>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</si>
  <si>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</si>
  <si>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</si>
  <si>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</si>
  <si>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</si>
  <si>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</si>
  <si>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</si>
  <si>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</si>
  <si>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</si>
  <si>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</si>
  <si>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</si>
  <si>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</si>
  <si>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</si>
  <si>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</si>
  <si>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</si>
  <si>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</si>
  <si>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</si>
  <si>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</si>
  <si>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</si>
  <si>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</si>
  <si>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</si>
  <si>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</si>
  <si>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</si>
  <si>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</si>
  <si>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</si>
  <si>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</si>
  <si>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</si>
  <si>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</si>
  <si>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</si>
  <si>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</si>
  <si>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</si>
  <si>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</si>
  <si>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</si>
  <si>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</si>
  <si>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</si>
  <si>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</si>
  <si>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</si>
  <si>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</si>
  <si>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</si>
  <si>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</si>
  <si>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</si>
  <si>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</si>
  <si>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</si>
  <si>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</si>
  <si>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</si>
  <si>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</si>
  <si>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</si>
  <si>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</si>
  <si>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</si>
  <si>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</si>
  <si>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</si>
  <si>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</si>
  <si>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</si>
  <si>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</si>
  <si>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</si>
  <si>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</si>
  <si>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</si>
  <si>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</si>
  <si>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</si>
  <si>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</si>
  <si>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</si>
  <si>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</si>
  <si>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</si>
  <si>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</si>
  <si>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</si>
  <si>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</si>
  <si>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</si>
  <si>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</si>
  <si>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</si>
  <si>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</si>
  <si>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</si>
  <si>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</si>
  <si>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</si>
  <si>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</si>
  <si>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</si>
  <si>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</si>
  <si>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</si>
  <si>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</si>
  <si>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</si>
  <si>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</si>
  <si>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</si>
  <si>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</si>
  <si>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</si>
  <si>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</si>
  <si>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</si>
  <si>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</si>
  <si>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</si>
  <si>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</si>
  <si>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</si>
  <si>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</si>
  <si>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</si>
  <si>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</si>
  <si>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</si>
  <si>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</si>
  <si>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</si>
  <si>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</si>
  <si>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</si>
  <si>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</si>
  <si>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</si>
  <si>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</si>
  <si>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</si>
  <si>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</si>
  <si>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</si>
  <si>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</si>
  <si>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</si>
  <si>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</si>
  <si>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</si>
  <si>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</si>
  <si>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</si>
  <si>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</si>
  <si>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</si>
  <si>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</si>
  <si>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</si>
  <si>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</si>
  <si>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</si>
  <si>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</si>
  <si>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</si>
  <si>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</si>
  <si>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</si>
  <si>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</si>
  <si>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</si>
  <si>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</si>
  <si>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</si>
  <si>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</si>
  <si>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</si>
  <si>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</si>
  <si>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</si>
  <si>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</si>
  <si>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</si>
  <si>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</si>
  <si>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</si>
  <si>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</si>
  <si>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</si>
  <si>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</si>
  <si>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</si>
  <si>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</si>
  <si>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</si>
  <si>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</si>
  <si>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</si>
  <si>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</si>
  <si>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</si>
  <si>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</si>
  <si>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</si>
  <si>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</si>
  <si>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</si>
  <si>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</si>
  <si>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</si>
  <si>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</si>
  <si>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</si>
  <si>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</si>
  <si>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</si>
  <si>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</si>
  <si>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</si>
  <si>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</si>
  <si>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</si>
  <si>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</si>
  <si>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</si>
  <si>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</si>
  <si>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</si>
  <si>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</si>
  <si>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</si>
  <si>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</si>
  <si>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</si>
  <si>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</si>
  <si>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</si>
  <si>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</si>
  <si>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</si>
  <si>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</si>
  <si>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</si>
  <si>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</si>
  <si>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</si>
  <si>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</si>
  <si>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</si>
  <si>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</si>
  <si>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</si>
  <si>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</si>
  <si>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</si>
  <si>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</si>
  <si>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</si>
  <si>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</si>
  <si>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</si>
  <si>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</si>
  <si>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</si>
  <si>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</si>
  <si>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</si>
  <si>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</si>
  <si>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</si>
  <si>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</si>
  <si>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</si>
  <si>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</si>
  <si>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</si>
  <si>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</si>
  <si>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</si>
  <si>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</si>
  <si>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</si>
  <si>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</si>
  <si>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</si>
  <si>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</si>
  <si>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</si>
  <si>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</si>
  <si>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</si>
  <si>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</si>
  <si>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</si>
  <si>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</si>
  <si>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</si>
  <si>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</si>
  <si>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</si>
  <si>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</si>
  <si>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</si>
  <si>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</si>
  <si>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</si>
  <si>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</si>
  <si>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</si>
  <si>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</si>
  <si>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</si>
  <si>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</si>
  <si>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</si>
  <si>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</si>
  <si>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</si>
  <si>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</si>
  <si>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</si>
  <si>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</si>
  <si>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</si>
  <si>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</si>
  <si>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</si>
  <si>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</si>
  <si>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</si>
  <si>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</si>
  <si>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</si>
  <si>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</si>
  <si>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</si>
  <si>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</si>
  <si>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</si>
  <si>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</si>
  <si>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</si>
  <si>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</si>
  <si>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</si>
  <si>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</si>
  <si>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</si>
  <si>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</si>
  <si>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</si>
  <si>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</si>
  <si>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</si>
  <si>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</si>
  <si>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</si>
  <si>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</si>
  <si>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</si>
  <si>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</si>
  <si>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</si>
  <si>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</si>
  <si>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</si>
  <si>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</si>
  <si>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</si>
  <si>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</si>
  <si>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</si>
  <si>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</si>
  <si>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</si>
  <si>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</si>
  <si>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</si>
  <si>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</si>
  <si>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</si>
  <si>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</si>
  <si>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</si>
  <si>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</si>
  <si>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</si>
  <si>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</si>
  <si>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</si>
  <si>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</si>
  <si>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</si>
  <si>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</si>
  <si>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</si>
  <si>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</si>
  <si>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</si>
  <si>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</si>
  <si>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</si>
  <si>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</si>
  <si>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</si>
  <si>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</si>
  <si>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</si>
  <si>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</si>
  <si>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</si>
  <si>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</si>
  <si>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</si>
  <si>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</si>
  <si>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</si>
  <si>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</si>
  <si>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</si>
  <si>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</si>
  <si>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</si>
  <si>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</si>
  <si>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</si>
  <si>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</si>
  <si>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</si>
  <si>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</si>
  <si>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</si>
  <si>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</si>
  <si>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</si>
  <si>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</si>
  <si>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</si>
  <si>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</si>
  <si>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</si>
  <si>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</si>
  <si>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</si>
  <si>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</si>
  <si>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</si>
  <si>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</si>
  <si>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</si>
  <si>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</si>
  <si>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</si>
  <si>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</si>
  <si>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</si>
  <si>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</si>
  <si>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</si>
  <si>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</si>
  <si>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</si>
  <si>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</si>
  <si>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</si>
  <si>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</si>
  <si>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</si>
  <si>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</si>
  <si>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</si>
  <si>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</si>
  <si>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</si>
  <si>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</si>
  <si>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</si>
  <si>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</si>
  <si>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</si>
  <si>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</si>
  <si>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</si>
  <si>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</si>
  <si>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</si>
  <si>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</si>
  <si>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</si>
  <si>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</si>
  <si>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</si>
  <si>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</si>
  <si>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</si>
  <si>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</si>
  <si>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</si>
  <si>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</si>
  <si>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</si>
  <si>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</si>
  <si>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</si>
  <si>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</si>
  <si>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</si>
  <si>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</si>
  <si>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</si>
  <si>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</si>
  <si>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</si>
  <si>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</si>
  <si>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</si>
  <si>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</si>
  <si>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</si>
  <si>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</si>
  <si>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</si>
  <si>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</si>
  <si>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</si>
  <si>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</si>
  <si>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</si>
  <si>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</si>
  <si>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</si>
  <si>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</si>
  <si>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</si>
  <si>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</si>
  <si>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</si>
  <si>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</si>
  <si>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</si>
  <si>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</si>
  <si>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</si>
  <si>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</si>
  <si>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</si>
  <si>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</si>
  <si>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</si>
  <si>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</si>
  <si>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</si>
  <si>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</si>
  <si>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</si>
  <si>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</si>
  <si>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</si>
  <si>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</si>
  <si>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</si>
  <si>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</si>
  <si>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</si>
  <si>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</si>
  <si>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</si>
  <si>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</si>
  <si>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</si>
  <si>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</si>
  <si>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</si>
  <si>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</si>
  <si>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</si>
  <si>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</si>
  <si>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</si>
  <si>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</si>
  <si>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</si>
  <si>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</si>
  <si>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</si>
  <si>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</si>
  <si>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</si>
  <si>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</si>
  <si>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</si>
  <si>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</si>
  <si>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</si>
  <si>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</si>
  <si>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</si>
  <si>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</si>
  <si>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</si>
  <si>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</si>
  <si>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</si>
  <si>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</si>
  <si>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</si>
  <si>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</si>
  <si>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</si>
  <si>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</si>
  <si>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</si>
  <si>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</si>
  <si>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</si>
  <si>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</si>
  <si>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</si>
  <si>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</si>
  <si>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</si>
  <si>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</si>
  <si>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</si>
  <si>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</si>
  <si>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</si>
  <si>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</si>
  <si>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</si>
  <si>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</si>
  <si>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</si>
  <si>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</si>
  <si>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</si>
  <si>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</si>
  <si>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</si>
  <si>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</si>
  <si>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</si>
  <si>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</si>
  <si>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</si>
  <si>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</si>
  <si>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</si>
  <si>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</si>
  <si>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</si>
  <si>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</si>
  <si>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</si>
  <si>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</si>
  <si>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</si>
  <si>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</si>
  <si>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</si>
  <si>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</si>
  <si>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</si>
  <si>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</si>
  <si>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</si>
  <si>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</si>
  <si>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</si>
  <si>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</si>
  <si>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</si>
  <si>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</si>
  <si>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</si>
  <si>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</si>
  <si>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</si>
  <si>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</si>
  <si>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</si>
  <si>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</si>
  <si>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</si>
  <si>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</si>
  <si>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</si>
  <si>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</si>
  <si>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</si>
  <si>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</si>
  <si>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</si>
  <si>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</si>
  <si>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</si>
  <si>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</si>
  <si>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</si>
  <si>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</si>
  <si>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</si>
  <si>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</si>
  <si>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</si>
  <si>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</si>
  <si>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</si>
  <si>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</si>
  <si>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</si>
  <si>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</si>
  <si>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</si>
  <si>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</si>
  <si>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</si>
  <si>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</si>
  <si>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</si>
  <si>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</si>
  <si>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</si>
  <si>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</si>
  <si>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</si>
  <si>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</si>
  <si>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</si>
  <si>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</si>
  <si>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</si>
  <si>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</si>
  <si>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</si>
  <si>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</si>
  <si>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</si>
  <si>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</si>
  <si>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</si>
  <si>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</si>
  <si>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</si>
  <si>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</si>
  <si>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</si>
  <si>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</si>
  <si>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</si>
  <si>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</si>
  <si>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</si>
  <si>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</si>
  <si>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</si>
  <si>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</si>
  <si>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</si>
  <si>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</si>
  <si>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</si>
  <si>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</si>
  <si>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</si>
  <si>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</si>
  <si>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</si>
  <si>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</si>
  <si>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</si>
  <si>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</si>
  <si>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</si>
  <si>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</si>
  <si>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</si>
  <si>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</si>
  <si>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</si>
  <si>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</si>
  <si>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</si>
  <si>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</si>
  <si>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</si>
  <si>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</si>
  <si>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</si>
  <si>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</si>
  <si>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</si>
  <si>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</si>
  <si>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</si>
  <si>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</si>
  <si>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</si>
  <si>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</si>
  <si>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</si>
  <si>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</si>
  <si>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</si>
  <si>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</si>
  <si>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</si>
  <si>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</si>
  <si>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</si>
  <si>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</si>
  <si>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</si>
  <si>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</si>
  <si>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</si>
  <si>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</si>
  <si>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</si>
  <si>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</si>
  <si>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</si>
  <si>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</si>
  <si>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</si>
  <si>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</si>
  <si>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</si>
  <si>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</si>
  <si>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</si>
  <si>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</si>
  <si>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</si>
  <si>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</si>
  <si>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</si>
  <si>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</si>
  <si>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</si>
  <si>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</si>
  <si>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</si>
  <si>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</si>
  <si>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</si>
  <si>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</si>
  <si>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</si>
  <si>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</si>
  <si>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</si>
  <si>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</si>
  <si>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</si>
  <si>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</si>
  <si>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</si>
  <si>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</si>
  <si>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</si>
  <si>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</si>
  <si>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</si>
  <si>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</si>
  <si>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</si>
  <si>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</si>
  <si>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</si>
  <si>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</si>
  <si>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</si>
  <si>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</si>
  <si>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</si>
  <si>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</si>
  <si>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</si>
  <si>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</si>
  <si>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</si>
  <si>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</si>
  <si>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</si>
  <si>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</si>
  <si>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</si>
  <si>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</si>
  <si>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</si>
  <si>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</si>
  <si>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</si>
  <si>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</si>
  <si>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</si>
  <si>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</si>
  <si>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</si>
  <si>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</si>
  <si>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</si>
  <si>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</si>
  <si>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</si>
  <si>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</si>
  <si>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</si>
  <si>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</si>
  <si>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</si>
  <si>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</si>
  <si>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</si>
  <si>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</si>
  <si>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</si>
  <si>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</si>
  <si>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</si>
  <si>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</si>
  <si>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</si>
  <si>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</si>
  <si>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</si>
  <si>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</si>
  <si>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</si>
  <si>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</si>
  <si>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</si>
  <si>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</si>
  <si>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</si>
  <si>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</si>
  <si>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</si>
  <si>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</si>
  <si>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</si>
  <si>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</si>
  <si>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</si>
  <si>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</si>
  <si>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</si>
  <si>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</si>
  <si>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</si>
  <si>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</si>
  <si>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</si>
  <si>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</si>
  <si>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</si>
  <si>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</si>
  <si>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</si>
  <si>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</si>
  <si>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</si>
  <si>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</si>
  <si>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</si>
  <si>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</si>
  <si>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</si>
  <si>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</si>
  <si>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</si>
  <si>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</si>
  <si>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</si>
  <si>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</si>
  <si>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</si>
  <si>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</si>
  <si>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</si>
  <si>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</si>
  <si>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</si>
  <si>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</si>
  <si>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</si>
  <si>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</si>
  <si>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</si>
  <si>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</si>
  <si>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</si>
  <si>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</si>
  <si>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</si>
  <si>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</si>
  <si>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</si>
  <si>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</si>
  <si>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</si>
  <si>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</si>
  <si>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</si>
  <si>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</si>
  <si>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</si>
  <si>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</si>
  <si>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</si>
  <si>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</si>
  <si>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</si>
  <si>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</si>
  <si>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</si>
  <si>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</si>
  <si>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</si>
  <si>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</si>
  <si>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</si>
  <si>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</si>
  <si>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</si>
  <si>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</si>
  <si>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</si>
  <si>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</si>
  <si>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</si>
  <si>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</si>
  <si>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</si>
  <si>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</si>
  <si>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</si>
  <si>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</si>
  <si>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</si>
  <si>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</si>
  <si>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</si>
  <si>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</si>
  <si>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</si>
  <si>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</si>
  <si>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</si>
  <si>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</si>
  <si>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</si>
  <si>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</si>
  <si>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</si>
  <si>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</si>
  <si>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</si>
  <si>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</si>
  <si>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</si>
  <si>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</si>
  <si>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</si>
  <si>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</si>
  <si>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</si>
  <si>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</si>
  <si>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</si>
  <si>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</si>
  <si>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</si>
  <si>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</si>
  <si>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</si>
  <si>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</si>
  <si>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</si>
  <si>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</si>
  <si>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</si>
  <si>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</si>
  <si>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</si>
  <si>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</si>
  <si>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</si>
  <si>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</si>
  <si>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</si>
  <si>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</si>
  <si>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</si>
  <si>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</si>
  <si>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</si>
  <si>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</si>
  <si>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</si>
  <si>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</si>
  <si>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</si>
  <si>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</si>
  <si>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</si>
  <si>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</si>
  <si>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</si>
  <si>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</si>
  <si>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</si>
  <si>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</si>
  <si>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</si>
  <si>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</si>
  <si>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</si>
  <si>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</si>
  <si>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</si>
  <si>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</si>
  <si>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</si>
  <si>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</si>
  <si>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</si>
  <si>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</si>
  <si>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</si>
  <si>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</si>
  <si>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</si>
  <si>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</si>
  <si>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</si>
  <si>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</si>
  <si>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</si>
  <si>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</si>
  <si>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</si>
  <si>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</si>
  <si>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</si>
  <si>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</si>
  <si>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</si>
  <si>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</si>
  <si>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</si>
  <si>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</si>
  <si>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</si>
  <si>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</si>
  <si>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</si>
  <si>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</si>
  <si>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</si>
  <si>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</si>
  <si>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</si>
  <si>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</si>
  <si>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</si>
  <si>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</si>
  <si>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</si>
  <si>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</si>
  <si>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</si>
  <si>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</si>
  <si>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</si>
  <si>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</si>
  <si>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</si>
  <si>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</si>
  <si>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</si>
  <si>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</si>
  <si>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</si>
  <si>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</si>
  <si>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</si>
  <si>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</si>
  <si>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</si>
  <si>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</si>
  <si>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</si>
  <si>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</si>
  <si>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</si>
  <si>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</si>
  <si>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</si>
  <si>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</si>
  <si>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</si>
  <si>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</si>
  <si>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</si>
  <si>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</si>
  <si>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</si>
  <si>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</si>
  <si>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</si>
  <si>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</si>
  <si>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</si>
  <si>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</si>
  <si>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</si>
  <si>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</si>
  <si>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</si>
  <si>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</si>
  <si>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</si>
  <si>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</si>
  <si>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</si>
  <si>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</si>
  <si>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</si>
  <si>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</si>
  <si>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</si>
  <si>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</si>
  <si>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</si>
  <si>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</si>
  <si>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</si>
  <si>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</si>
  <si>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</si>
  <si>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</si>
  <si>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</si>
  <si>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</si>
  <si>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</si>
  <si>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</si>
  <si>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</si>
  <si>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</si>
  <si>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</si>
  <si>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</si>
  <si>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</si>
  <si>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</si>
  <si>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</si>
  <si>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</si>
  <si>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</si>
  <si>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</si>
  <si>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</si>
  <si>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</si>
  <si>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</si>
  <si>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</si>
  <si>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</si>
  <si>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</si>
  <si>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</si>
  <si>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</si>
  <si>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</si>
  <si>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</si>
  <si>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</si>
  <si>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</si>
  <si>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</si>
  <si>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</si>
  <si>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</si>
  <si>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</si>
  <si>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</si>
  <si>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</si>
  <si>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</si>
  <si>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</si>
  <si>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</si>
  <si>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</si>
  <si>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</si>
  <si>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</si>
  <si>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</si>
  <si>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</si>
  <si>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</si>
  <si>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</si>
  <si>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</si>
  <si>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</si>
  <si>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</si>
  <si>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</si>
  <si>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</si>
  <si>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</si>
  <si>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</si>
  <si>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</si>
  <si>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</si>
  <si>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</si>
  <si>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</si>
  <si>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</si>
  <si>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</si>
  <si>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</si>
  <si>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</si>
  <si>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</si>
  <si>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</si>
  <si>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</si>
  <si>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</si>
  <si>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</si>
  <si>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</si>
  <si>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</si>
  <si>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</si>
  <si>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</si>
  <si>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</si>
  <si>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</si>
  <si>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</si>
  <si>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</si>
  <si>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</si>
  <si>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</si>
  <si>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</si>
  <si>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</si>
  <si>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</si>
  <si>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</si>
  <si>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</si>
  <si>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</si>
  <si>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</si>
  <si>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</si>
  <si>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</si>
  <si>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</si>
  <si>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</si>
  <si>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</si>
  <si>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</si>
  <si>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</si>
  <si>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</si>
  <si>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</si>
  <si>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</si>
  <si>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</si>
  <si>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</si>
  <si>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</si>
  <si>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</si>
  <si>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</si>
  <si>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</si>
  <si>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</si>
  <si>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</si>
  <si>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</si>
  <si>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</si>
  <si>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</si>
  <si>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</si>
  <si>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</si>
  <si>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</si>
  <si>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</si>
  <si>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</si>
  <si>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</si>
  <si>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</si>
  <si>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</si>
  <si>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</si>
  <si>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</si>
  <si>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</si>
  <si>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</si>
  <si>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</si>
  <si>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</si>
  <si>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</si>
  <si>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</si>
  <si>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</si>
  <si>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</si>
  <si>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</si>
  <si>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</si>
  <si>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</si>
  <si>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</si>
  <si>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</si>
  <si>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</si>
  <si>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</si>
  <si>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</si>
  <si>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</si>
  <si>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</si>
  <si>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</si>
  <si>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</si>
  <si>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</si>
  <si>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</si>
  <si>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</si>
  <si>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</si>
  <si>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</si>
  <si>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</si>
  <si>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</si>
  <si>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</si>
  <si>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</si>
  <si>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</si>
  <si>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</si>
  <si>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</si>
  <si>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</si>
  <si>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</si>
  <si>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</si>
  <si>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</si>
  <si>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</si>
  <si>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</si>
  <si>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</si>
  <si>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</si>
  <si>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</si>
  <si>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</si>
  <si>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</si>
  <si>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</si>
  <si>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</si>
  <si>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</si>
  <si>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</si>
  <si>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</si>
  <si>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</si>
  <si>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</si>
  <si>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</si>
  <si>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</si>
  <si>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</si>
  <si>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</si>
  <si>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</si>
  <si>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</si>
  <si>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</si>
  <si>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</si>
  <si>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</si>
  <si>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</si>
  <si>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</si>
  <si>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</si>
  <si>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</si>
  <si>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</si>
  <si>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</si>
  <si>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</si>
  <si>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</si>
  <si>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</si>
  <si>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</si>
  <si>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</si>
  <si>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</si>
  <si>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</si>
  <si>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</si>
  <si>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</si>
  <si>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</si>
  <si>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</si>
  <si>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</si>
  <si>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</si>
  <si>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</si>
  <si>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</si>
  <si>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</si>
  <si>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</si>
  <si>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</si>
  <si>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</si>
  <si>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</si>
  <si>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</si>
  <si>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</si>
  <si>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</si>
  <si>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</si>
  <si>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</si>
  <si>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</si>
  <si>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</si>
  <si>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</si>
  <si>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</si>
  <si>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</si>
  <si>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</si>
  <si>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</si>
  <si>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</si>
  <si>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</si>
  <si>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</si>
  <si>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</si>
  <si>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</si>
  <si>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</si>
  <si>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</si>
  <si>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</si>
  <si>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</si>
  <si>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</si>
  <si>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</si>
  <si>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</si>
  <si>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</si>
  <si>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</si>
  <si>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</si>
  <si>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</si>
  <si>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</si>
  <si>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</si>
  <si>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</si>
  <si>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</si>
  <si>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</si>
  <si>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</si>
  <si>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</si>
  <si>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</si>
  <si>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</si>
  <si>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</si>
  <si>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</si>
  <si>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</si>
  <si>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</si>
  <si>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</si>
  <si>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</si>
  <si>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</si>
  <si>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</si>
  <si>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</si>
  <si>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</si>
  <si>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</si>
  <si>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</si>
  <si>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</si>
  <si>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</si>
  <si>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</si>
  <si>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</si>
  <si>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</si>
  <si>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</si>
  <si>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</si>
  <si>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</si>
  <si>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</si>
  <si>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</si>
  <si>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</si>
  <si>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</si>
  <si>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</si>
  <si>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</si>
  <si>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</si>
  <si>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</si>
  <si>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</si>
  <si>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</si>
  <si>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</si>
  <si>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</si>
  <si>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</si>
  <si>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</si>
  <si>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</si>
  <si>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</si>
  <si>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</si>
  <si>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</si>
  <si>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</si>
  <si>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</si>
  <si>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</si>
  <si>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</si>
  <si>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</si>
  <si>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</si>
  <si>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</si>
  <si>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</si>
  <si>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</si>
  <si>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</si>
  <si>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</si>
  <si>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</si>
  <si>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</si>
  <si>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</si>
  <si>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</si>
  <si>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</si>
  <si>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</si>
  <si>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</si>
  <si>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</si>
  <si>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</si>
  <si>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</si>
  <si>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</si>
  <si>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</si>
  <si>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</si>
  <si>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</si>
  <si>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</si>
  <si>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</si>
  <si>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</si>
  <si>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</si>
  <si>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</si>
  <si>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</si>
  <si>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</si>
  <si>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</si>
  <si>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</si>
  <si>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</si>
  <si>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</si>
  <si>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</si>
  <si>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</si>
  <si>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</si>
  <si>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</si>
  <si>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</si>
  <si>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</si>
  <si>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</si>
  <si>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</si>
  <si>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</si>
  <si>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</si>
  <si>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</si>
  <si>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</si>
  <si>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</si>
  <si>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</si>
  <si>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</si>
  <si>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</si>
  <si>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</si>
  <si>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</si>
  <si>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</si>
  <si>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</si>
  <si>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</si>
  <si>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</si>
  <si>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</si>
  <si>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</si>
  <si>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</si>
  <si>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</si>
  <si>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</si>
  <si>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</si>
  <si>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</si>
  <si>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</si>
  <si>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</si>
  <si>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</si>
  <si>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</si>
  <si>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</si>
  <si>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</si>
  <si>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</si>
  <si>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</si>
  <si>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</si>
  <si>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</si>
  <si>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</si>
  <si>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</si>
  <si>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</si>
  <si>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</si>
  <si>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</si>
  <si>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</si>
  <si>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</si>
  <si>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</si>
  <si>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</si>
  <si>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</si>
  <si>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</si>
  <si>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</si>
  <si>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</si>
  <si>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</si>
  <si>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</si>
  <si>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</si>
  <si>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</si>
  <si>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</si>
  <si>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</si>
  <si>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</si>
  <si>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</si>
  <si>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</si>
  <si>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</si>
  <si>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</si>
  <si>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</si>
  <si>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</si>
  <si>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</si>
  <si>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</si>
  <si>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</si>
  <si>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</si>
  <si>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</si>
  <si>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</si>
  <si>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</si>
  <si>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</si>
  <si>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</si>
  <si>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</si>
  <si>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</si>
  <si>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</si>
  <si>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</si>
  <si>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</si>
  <si>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</si>
  <si>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</si>
  <si>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</si>
  <si>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</si>
  <si>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</si>
  <si>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</si>
  <si>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</si>
  <si>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</si>
  <si>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</si>
  <si>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</si>
  <si>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</si>
  <si>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</si>
  <si>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</si>
  <si>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</si>
  <si>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</si>
  <si>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</si>
  <si>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</si>
  <si>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</si>
  <si>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</si>
  <si>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</si>
  <si>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</si>
  <si>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</si>
  <si>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</si>
  <si>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</si>
  <si>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</si>
  <si>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</si>
  <si>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</si>
  <si>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</si>
  <si>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</si>
  <si>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</si>
  <si>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</si>
  <si>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</si>
  <si>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</si>
  <si>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</si>
  <si>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</si>
  <si>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</si>
  <si>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</si>
  <si>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</si>
  <si>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</si>
  <si>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</si>
  <si>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</si>
  <si>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</si>
  <si>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</si>
  <si>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</si>
  <si>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</si>
  <si>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</si>
  <si>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</si>
  <si>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</si>
  <si>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</si>
  <si>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</si>
  <si>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</si>
  <si>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</si>
  <si>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</si>
  <si>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</si>
  <si>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</si>
  <si>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</si>
  <si>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</si>
  <si>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</si>
  <si>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</si>
  <si>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</si>
  <si>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</si>
  <si>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</si>
  <si>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</si>
  <si>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</si>
  <si>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</si>
  <si>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</si>
  <si>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</si>
  <si>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</si>
  <si>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</si>
  <si>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</si>
  <si>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</si>
  <si>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</si>
  <si>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</si>
  <si>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</si>
  <si>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</si>
  <si>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</si>
  <si>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</si>
  <si>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</si>
  <si>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</si>
  <si>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</si>
  <si>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</si>
  <si>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</si>
  <si>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</si>
  <si>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</si>
  <si>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</si>
  <si>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</si>
  <si>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</si>
  <si>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</si>
  <si>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</si>
  <si>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</si>
  <si>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</si>
  <si>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</si>
  <si>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</si>
  <si>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</si>
  <si>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</si>
  <si>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</si>
  <si>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</si>
  <si>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</si>
  <si>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</si>
  <si>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</si>
  <si>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</si>
  <si>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</si>
  <si>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</si>
  <si>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</si>
  <si>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</si>
  <si>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</si>
  <si>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</si>
  <si>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</si>
  <si>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</si>
  <si>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</si>
  <si>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</si>
  <si>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</si>
  <si>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</si>
  <si>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</si>
  <si>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</si>
  <si>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</si>
  <si>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</si>
  <si>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</si>
  <si>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</si>
  <si>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</si>
  <si>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</si>
  <si>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</si>
  <si>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</si>
  <si>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</si>
  <si>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</si>
  <si>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</si>
  <si>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</si>
  <si>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</si>
  <si>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</si>
  <si>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</si>
  <si>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</si>
  <si>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</si>
  <si>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</si>
  <si>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</si>
  <si>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</si>
  <si>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</si>
  <si>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</si>
  <si>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</si>
  <si>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</si>
  <si>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</si>
  <si>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</si>
  <si>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</si>
  <si>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</si>
  <si>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</si>
  <si>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</si>
  <si>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</si>
  <si>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</si>
  <si>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</si>
  <si>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</si>
  <si>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</si>
  <si>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</si>
  <si>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</si>
  <si>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</si>
  <si>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</si>
  <si>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</si>
  <si>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</si>
  <si>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</si>
  <si>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</si>
  <si>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</si>
  <si>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</si>
  <si>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</si>
  <si>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</si>
  <si>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</si>
  <si>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</si>
  <si>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</si>
  <si>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</si>
  <si>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</si>
  <si>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</si>
  <si>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</si>
  <si>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</si>
  <si>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</si>
  <si>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</si>
  <si>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</si>
  <si>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</si>
  <si>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</si>
  <si>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</si>
  <si>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</si>
  <si>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</si>
  <si>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</si>
  <si>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</si>
  <si>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</si>
  <si>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</si>
  <si>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</si>
  <si>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</si>
  <si>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</si>
  <si>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</si>
  <si>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</si>
  <si>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</si>
  <si>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</si>
  <si>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</si>
  <si>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</si>
  <si>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</si>
  <si>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</si>
  <si>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</si>
  <si>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</si>
  <si>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</si>
  <si>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</si>
  <si>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</si>
  <si>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</si>
  <si>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</si>
  <si>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</si>
  <si>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</si>
  <si>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</si>
  <si>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</si>
  <si>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</si>
  <si>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</si>
  <si>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</si>
  <si>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</si>
  <si>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</si>
  <si>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</si>
  <si>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</si>
  <si>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</si>
  <si>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</si>
  <si>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</si>
  <si>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</si>
  <si>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</si>
  <si>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</si>
  <si>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</si>
  <si>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</si>
  <si>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</si>
  <si>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</si>
  <si>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</si>
  <si>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</si>
  <si>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</si>
  <si>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</si>
  <si>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</si>
  <si>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</si>
  <si>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</si>
  <si>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</si>
  <si>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</si>
  <si>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</si>
  <si>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</si>
  <si>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</si>
  <si>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</si>
  <si>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</si>
  <si>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</si>
  <si>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</si>
  <si>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</si>
  <si>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</si>
  <si>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</si>
  <si>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</si>
  <si>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</si>
  <si>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</si>
  <si>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</si>
  <si>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</si>
  <si>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</si>
  <si>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</si>
  <si>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</si>
  <si>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</si>
  <si>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</si>
  <si>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</si>
  <si>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</si>
  <si>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</si>
  <si>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</si>
  <si>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</si>
  <si>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</si>
  <si>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</si>
  <si>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</si>
  <si>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</si>
  <si>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</si>
  <si>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</si>
  <si>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</si>
  <si>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</si>
  <si>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</si>
  <si>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</si>
  <si>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</si>
  <si>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</si>
  <si>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</si>
  <si>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</si>
  <si>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</si>
  <si>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</si>
  <si>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</si>
  <si>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</si>
  <si>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</si>
  <si>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</si>
  <si>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</si>
  <si>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</si>
  <si>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</si>
  <si>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</si>
  <si>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</si>
  <si>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</si>
  <si>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</si>
  <si>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</si>
  <si>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</si>
  <si>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</si>
  <si>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</si>
  <si>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</si>
  <si>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</si>
  <si>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</si>
  <si>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</si>
  <si>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</si>
  <si>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</si>
  <si>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</si>
  <si>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</si>
  <si>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</si>
  <si>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</si>
  <si>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</si>
  <si>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</si>
  <si>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</si>
  <si>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</si>
  <si>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</si>
  <si>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</si>
  <si>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</si>
  <si>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</si>
  <si>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</si>
  <si>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</si>
  <si>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</si>
  <si>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</si>
  <si>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</si>
  <si>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</si>
  <si>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</si>
  <si>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</si>
  <si>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</si>
  <si>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</si>
  <si>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</si>
  <si>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</si>
  <si>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</si>
  <si>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</si>
  <si>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</si>
  <si>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</si>
  <si>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</si>
  <si>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</si>
  <si>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</si>
  <si>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</si>
  <si>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</si>
  <si>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</si>
  <si>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</si>
  <si>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</si>
  <si>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</si>
  <si>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</si>
  <si>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</si>
  <si>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</si>
  <si>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</si>
  <si>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</si>
  <si>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</si>
  <si>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</si>
  <si>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</si>
  <si>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</si>
  <si>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</si>
  <si>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</si>
  <si>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</si>
  <si>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</si>
  <si>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</si>
  <si>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</si>
  <si>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</si>
  <si>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</si>
  <si>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</si>
  <si>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</si>
  <si>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</si>
  <si>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</si>
  <si>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</si>
  <si>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</si>
  <si>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</si>
  <si>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</si>
  <si>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</si>
  <si>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</si>
  <si>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</si>
  <si>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</si>
  <si>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</si>
  <si>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</si>
  <si>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</si>
  <si>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</si>
  <si>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</si>
  <si>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</si>
  <si>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</si>
  <si>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</si>
  <si>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</si>
  <si>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</si>
  <si>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</si>
  <si>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</si>
  <si>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</si>
  <si>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</si>
  <si>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</si>
  <si>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</si>
  <si>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</si>
  <si>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</si>
  <si>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</si>
  <si>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</si>
  <si>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</si>
  <si>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</si>
  <si>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</si>
  <si>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</si>
  <si>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</si>
  <si>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</si>
  <si>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</si>
  <si>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</si>
  <si>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</si>
  <si>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</si>
  <si>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</si>
  <si>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</si>
  <si>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</si>
  <si>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</si>
  <si>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</si>
  <si>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</si>
  <si>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</si>
  <si>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</si>
  <si>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</si>
  <si>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</si>
  <si>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</si>
  <si>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</si>
  <si>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</si>
  <si>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</si>
  <si>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</si>
  <si>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</si>
  <si>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</si>
  <si>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</si>
  <si>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</si>
  <si>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</si>
  <si>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</si>
  <si>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</si>
  <si>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</si>
  <si>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</si>
  <si>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</si>
  <si>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</si>
  <si>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</si>
  <si>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</si>
  <si>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</si>
  <si>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</si>
  <si>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</si>
  <si>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</si>
  <si>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</si>
  <si>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</si>
  <si>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</si>
  <si>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</si>
  <si>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</si>
  <si>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</si>
  <si>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</si>
  <si>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</si>
  <si>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</si>
  <si>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</si>
  <si>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</si>
  <si>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</si>
  <si>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</si>
  <si>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</si>
  <si>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</si>
  <si>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</si>
  <si>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</si>
  <si>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</si>
  <si>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</si>
  <si>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</si>
  <si>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</si>
  <si>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</si>
  <si>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</si>
  <si>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</si>
  <si>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</si>
  <si>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</si>
  <si>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</si>
  <si>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</si>
  <si>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</si>
  <si>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</si>
  <si>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</si>
  <si>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</si>
  <si>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</si>
  <si>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</si>
  <si>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</si>
  <si>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</si>
  <si>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</si>
  <si>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</si>
  <si>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</si>
  <si>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</si>
  <si>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</si>
  <si>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</si>
  <si>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</si>
  <si>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</si>
  <si>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</si>
  <si>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</si>
  <si>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</si>
  <si>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</si>
  <si>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</si>
  <si>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</si>
  <si>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</si>
  <si>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</si>
  <si>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</si>
  <si>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</si>
  <si>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</si>
  <si>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</si>
  <si>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</si>
  <si>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</si>
  <si>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</si>
  <si>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</si>
  <si>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</si>
  <si>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</si>
  <si>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</si>
  <si>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</si>
  <si>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</si>
  <si>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</si>
  <si>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</si>
  <si>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</si>
  <si>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</si>
  <si>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</si>
  <si>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</si>
  <si>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</si>
  <si>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</si>
  <si>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</si>
  <si>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</si>
  <si>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</si>
  <si>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</si>
  <si>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</si>
  <si>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</si>
  <si>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</si>
  <si>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</si>
  <si>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</si>
  <si>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</si>
  <si>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</si>
  <si>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</si>
  <si>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</si>
  <si>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</si>
  <si>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</si>
  <si>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</si>
  <si>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</si>
  <si>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</si>
  <si>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</si>
  <si>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</si>
  <si>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</si>
  <si>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</si>
  <si>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</si>
  <si>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</si>
  <si>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</si>
  <si>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</si>
  <si>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</si>
  <si>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</si>
  <si>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</si>
  <si>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</si>
  <si>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</si>
  <si>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</si>
  <si>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</si>
  <si>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</si>
  <si>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</si>
  <si>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</si>
  <si>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</si>
  <si>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</si>
  <si>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</si>
  <si>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</si>
  <si>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</si>
  <si>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</si>
  <si>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</si>
  <si>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</si>
  <si>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</si>
  <si>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</si>
  <si>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</si>
  <si>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</si>
  <si>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</si>
  <si>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</si>
  <si>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</si>
  <si>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</si>
  <si>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</si>
  <si>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</si>
  <si>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</si>
  <si>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</si>
  <si>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</si>
  <si>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</si>
  <si>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</si>
  <si>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</si>
  <si>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</si>
  <si>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</si>
  <si>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</si>
  <si>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</si>
  <si>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</si>
  <si>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</si>
  <si>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</si>
  <si>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</si>
  <si>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</si>
  <si>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</si>
  <si>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</si>
  <si>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</si>
  <si>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</si>
  <si>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</si>
  <si>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</si>
  <si>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</si>
  <si>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</si>
  <si>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</si>
  <si>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</si>
  <si>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</si>
  <si>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</si>
  <si>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</si>
  <si>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</si>
  <si>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</si>
  <si>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</si>
  <si>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</si>
  <si>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</si>
  <si>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</si>
  <si>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</si>
  <si>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</si>
  <si>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</si>
  <si>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</si>
  <si>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</si>
  <si>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</si>
  <si>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</si>
  <si>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</si>
  <si>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</si>
  <si>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</si>
  <si>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</si>
  <si>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</si>
  <si>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</si>
  <si>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</si>
  <si>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</si>
  <si>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</si>
  <si>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</si>
  <si>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</si>
  <si>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</si>
  <si>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</si>
  <si>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</si>
  <si>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</si>
  <si>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</si>
  <si>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</si>
  <si>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</si>
  <si>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</si>
  <si>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</si>
  <si>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</si>
  <si>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</si>
  <si>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</si>
  <si>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</si>
  <si>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</si>
  <si>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</si>
  <si>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</si>
  <si>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</si>
  <si>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</si>
  <si>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</si>
  <si>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</si>
  <si>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</si>
  <si>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</si>
  <si>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</si>
  <si>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</si>
  <si>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</si>
  <si>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</si>
  <si>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</si>
  <si>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</si>
  <si>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</si>
  <si>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</si>
  <si>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</si>
  <si>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</si>
  <si>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</si>
  <si>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</si>
  <si>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</si>
  <si>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</si>
  <si>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</si>
  <si>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</si>
  <si>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</si>
  <si>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</si>
  <si>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</si>
  <si>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</si>
  <si>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</si>
  <si>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</si>
  <si>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</si>
  <si>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</si>
  <si>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</si>
  <si>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</si>
  <si>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</si>
  <si>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</si>
  <si>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</si>
  <si>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</si>
  <si>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</si>
  <si>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</si>
  <si>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</si>
  <si>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</si>
  <si>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</si>
  <si>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</si>
  <si>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</si>
  <si>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</si>
  <si>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</si>
  <si>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</si>
  <si>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</si>
  <si>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</si>
  <si>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</si>
  <si>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</si>
  <si>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</si>
  <si>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</si>
  <si>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</si>
  <si>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</si>
  <si>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</si>
  <si>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</si>
  <si>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</si>
  <si>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</si>
  <si>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</si>
  <si>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</si>
  <si>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</si>
  <si>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</si>
  <si>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</si>
  <si>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</si>
  <si>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</si>
  <si>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</si>
  <si>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</si>
  <si>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</si>
  <si>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</si>
  <si>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</si>
  <si>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</si>
  <si>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</si>
  <si>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</si>
  <si>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</si>
  <si>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</si>
  <si>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</si>
  <si>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</si>
  <si>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</si>
  <si>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</si>
  <si>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</si>
  <si>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</si>
  <si>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</si>
  <si>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</si>
  <si>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</si>
  <si>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</si>
  <si>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</si>
  <si>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</si>
  <si>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</si>
  <si>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</si>
  <si>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</si>
  <si>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</si>
  <si>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</si>
  <si>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</si>
  <si>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</si>
  <si>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</si>
  <si>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</si>
  <si>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</si>
  <si>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</si>
  <si>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</si>
  <si>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</si>
  <si>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</si>
  <si>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</si>
  <si>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</si>
  <si>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</si>
  <si>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</si>
  <si>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</si>
  <si>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</si>
  <si>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</si>
  <si>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</si>
  <si>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</si>
  <si>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</si>
  <si>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</si>
  <si>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</si>
  <si>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</si>
  <si>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</si>
  <si>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</si>
  <si>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</si>
  <si>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</si>
  <si>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</si>
  <si>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</si>
  <si>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</si>
  <si>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</si>
  <si>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</si>
  <si>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</si>
  <si>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</si>
  <si>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</si>
  <si>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</si>
  <si>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</si>
  <si>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</si>
  <si>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</si>
  <si>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</si>
  <si>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</si>
  <si>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</si>
  <si>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</si>
  <si>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</si>
  <si>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</si>
  <si>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</si>
  <si>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</si>
  <si>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</si>
  <si>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</si>
  <si>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</si>
  <si>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</si>
  <si>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</si>
  <si>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</si>
  <si>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</si>
  <si>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</si>
  <si>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</si>
  <si>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</si>
  <si>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</si>
  <si>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</si>
  <si>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</si>
  <si>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</si>
  <si>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</si>
  <si>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</si>
  <si>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</si>
  <si>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</si>
  <si>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</si>
  <si>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</si>
  <si>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</si>
  <si>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</si>
  <si>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</si>
  <si>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</si>
  <si>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</si>
  <si>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</si>
  <si>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</si>
  <si>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</si>
  <si>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</si>
  <si>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</si>
  <si>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</si>
  <si>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</si>
  <si>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</si>
  <si>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</si>
  <si>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</si>
  <si>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</si>
  <si>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</si>
  <si>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</si>
  <si>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</si>
  <si>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</si>
  <si>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</si>
  <si>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</si>
  <si>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</si>
  <si>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</si>
  <si>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</si>
  <si>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</si>
  <si>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</si>
  <si>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</si>
  <si>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</si>
  <si>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</si>
  <si>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</si>
  <si>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</si>
  <si>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</si>
  <si>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</si>
  <si>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</si>
  <si>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</si>
  <si>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</si>
  <si>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</si>
  <si>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</si>
  <si>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</si>
  <si>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</si>
  <si>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</si>
  <si>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</si>
  <si>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</si>
  <si>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</si>
  <si>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</si>
  <si>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</si>
  <si>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</si>
  <si>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</si>
  <si>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</si>
  <si>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</si>
  <si>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</si>
  <si>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</si>
  <si>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</si>
  <si>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</si>
  <si>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</si>
  <si>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</si>
  <si>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</si>
  <si>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</si>
  <si>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</si>
  <si>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</si>
  <si>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</si>
  <si>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</si>
  <si>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</si>
  <si>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</si>
  <si>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</si>
  <si>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</si>
  <si>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</si>
  <si>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</si>
  <si>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</si>
  <si>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</si>
  <si>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</si>
  <si>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</si>
  <si>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</si>
  <si>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</si>
  <si>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</si>
  <si>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</si>
  <si>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</si>
  <si>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</si>
  <si>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</si>
  <si>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</si>
  <si>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</si>
  <si>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</si>
  <si>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</si>
  <si>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</si>
  <si>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</si>
  <si>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</si>
  <si>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</si>
  <si>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</si>
  <si>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</si>
  <si>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</si>
  <si>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</si>
  <si>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</si>
  <si>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</si>
  <si>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</si>
  <si>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</si>
  <si>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</si>
  <si>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</si>
  <si>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</si>
  <si>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</si>
  <si>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</si>
  <si>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</si>
  <si>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</si>
  <si>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</si>
  <si>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</si>
  <si>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</si>
  <si>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</si>
  <si>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</si>
  <si>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</si>
  <si>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</si>
  <si>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</si>
  <si>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</si>
  <si>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</si>
  <si>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</si>
  <si>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</si>
  <si>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</si>
  <si>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</si>
  <si>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</si>
  <si>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</si>
  <si>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</si>
  <si>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</si>
  <si>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</si>
  <si>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</si>
  <si>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</si>
  <si>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</si>
  <si>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</si>
  <si>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</si>
  <si>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</si>
  <si>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</si>
  <si>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</si>
  <si>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</si>
  <si>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</si>
  <si>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</si>
  <si>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</si>
  <si>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</si>
  <si>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</si>
  <si>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</si>
  <si>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</si>
  <si>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</si>
  <si>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</si>
  <si>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</si>
  <si>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</si>
  <si>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</si>
  <si>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</si>
  <si>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</si>
  <si>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</si>
  <si>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</si>
  <si>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</si>
  <si>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</si>
  <si>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</si>
  <si>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</si>
  <si>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</si>
  <si>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</si>
  <si>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</si>
  <si>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</si>
  <si>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</si>
  <si>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</si>
  <si>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</si>
  <si>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</si>
  <si>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</si>
  <si>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</si>
  <si>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</si>
  <si>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</si>
  <si>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</si>
  <si>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</si>
  <si>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</si>
  <si>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</si>
  <si>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</si>
  <si>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</si>
  <si>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</si>
  <si>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</si>
  <si>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</si>
  <si>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</si>
  <si>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</si>
  <si>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</si>
  <si>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</si>
  <si>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</si>
  <si>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</si>
  <si>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</si>
  <si>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</si>
  <si>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</si>
  <si>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</si>
  <si>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</si>
  <si>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</si>
  <si>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</si>
  <si>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</si>
  <si>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</si>
  <si>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</si>
  <si>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</si>
  <si>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</si>
  <si>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</si>
  <si>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</si>
  <si>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</si>
  <si>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</si>
  <si>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</si>
  <si>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</si>
  <si>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</si>
  <si>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</si>
  <si>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</si>
  <si>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</si>
  <si>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</si>
  <si>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</si>
  <si>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</si>
  <si>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</si>
  <si>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</si>
  <si>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</si>
  <si>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</si>
  <si>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</si>
  <si>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</si>
  <si>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</si>
  <si>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</si>
  <si>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</si>
  <si>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</si>
  <si>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</si>
  <si>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</si>
  <si>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</si>
  <si>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</si>
  <si>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</si>
  <si>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</si>
  <si>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</si>
  <si>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</si>
  <si>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</si>
  <si>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</si>
  <si>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</si>
  <si>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</si>
  <si>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</si>
  <si>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</si>
  <si>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</si>
  <si>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</si>
  <si>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</si>
  <si>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</si>
  <si>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</si>
  <si>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</si>
  <si>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</si>
  <si>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</si>
  <si>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</si>
  <si>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</si>
  <si>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</si>
  <si>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</si>
  <si>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</si>
  <si>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</si>
  <si>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</si>
  <si>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</si>
  <si>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</si>
  <si>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</si>
  <si>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</si>
  <si>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</si>
  <si>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</si>
  <si>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</si>
  <si>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</si>
  <si>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</si>
  <si>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</si>
  <si>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</si>
  <si>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</si>
  <si>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</si>
  <si>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</si>
  <si>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</si>
  <si>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</si>
  <si>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</si>
  <si>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</si>
  <si>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</si>
  <si>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</si>
  <si>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</si>
  <si>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</si>
  <si>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</si>
  <si>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</si>
  <si>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</si>
  <si>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</si>
  <si>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</si>
  <si>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</si>
  <si>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</si>
  <si>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</si>
  <si>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</si>
  <si>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</si>
  <si>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</si>
  <si>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</si>
  <si>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</si>
  <si>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</si>
  <si>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</si>
  <si>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</si>
  <si>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</si>
  <si>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</si>
  <si>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</si>
  <si>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</si>
  <si>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</si>
  <si>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</si>
  <si>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</si>
  <si>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</si>
  <si>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</si>
  <si>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</si>
  <si>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</si>
  <si>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</si>
  <si>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</si>
  <si>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</si>
  <si>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</si>
  <si>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</si>
  <si>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</si>
  <si>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</si>
  <si>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</si>
  <si>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</si>
  <si>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</si>
  <si>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</si>
  <si>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</si>
  <si>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</si>
  <si>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</si>
  <si>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</si>
  <si>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</si>
  <si>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</si>
  <si>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</si>
  <si>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</si>
  <si>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</si>
  <si>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</si>
  <si>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</si>
  <si>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</si>
  <si>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</si>
  <si>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</si>
  <si>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</si>
  <si>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</si>
  <si>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</si>
  <si>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</si>
  <si>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</si>
  <si>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</si>
  <si>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</si>
  <si>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</si>
  <si>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</si>
  <si>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</si>
  <si>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</si>
  <si>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</si>
  <si>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</si>
  <si>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</si>
  <si>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</si>
  <si>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</si>
  <si>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</si>
  <si>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</si>
  <si>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</si>
  <si>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</si>
  <si>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</si>
  <si>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</si>
  <si>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</si>
  <si>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</si>
  <si>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</si>
  <si>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</si>
  <si>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</si>
  <si>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</si>
  <si>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</si>
  <si>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</si>
  <si>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</si>
  <si>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</si>
  <si>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</si>
  <si>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</si>
  <si>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</si>
  <si>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</si>
  <si>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</si>
  <si>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</si>
  <si>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</si>
  <si>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</si>
  <si>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</si>
  <si>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</si>
  <si>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</si>
  <si>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</si>
  <si>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</si>
  <si>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</si>
  <si>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</si>
  <si>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</si>
  <si>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</si>
  <si>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</si>
  <si>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</si>
  <si>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</si>
  <si>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</si>
  <si>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</si>
  <si>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</si>
  <si>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</si>
  <si>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</si>
  <si>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</si>
  <si>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</si>
  <si>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</si>
  <si>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</si>
  <si>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</si>
  <si>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</si>
  <si>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</si>
  <si>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</si>
  <si>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</si>
  <si>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</si>
  <si>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</si>
  <si>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</si>
  <si>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</si>
  <si>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</si>
  <si>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</si>
  <si>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</si>
  <si>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</si>
  <si>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</si>
  <si>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</si>
  <si>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</si>
  <si>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</si>
  <si>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</si>
  <si>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</si>
  <si>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</si>
  <si>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</si>
  <si>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</si>
  <si>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</si>
  <si>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</si>
  <si>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</si>
  <si>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</si>
  <si>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</si>
  <si>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</si>
  <si>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</si>
  <si>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</si>
  <si>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</si>
  <si>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</si>
  <si>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</si>
  <si>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</si>
  <si>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</si>
  <si>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</si>
  <si>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</si>
  <si>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</si>
  <si>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</si>
  <si>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</si>
  <si>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</si>
  <si>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</si>
  <si>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</si>
  <si>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</si>
  <si>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</si>
  <si>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</si>
  <si>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</si>
  <si>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</si>
  <si>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</si>
  <si>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</si>
  <si>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</si>
  <si>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</si>
  <si>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</si>
  <si>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</si>
  <si>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</si>
  <si>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</si>
  <si>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</si>
  <si>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</si>
  <si>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</si>
  <si>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</si>
  <si>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</si>
  <si>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</si>
  <si>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</si>
  <si>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</si>
  <si>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</si>
  <si>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</si>
  <si>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</si>
  <si>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</si>
  <si>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</si>
  <si>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</si>
  <si>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</si>
  <si>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</si>
  <si>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</si>
  <si>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</si>
  <si>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</si>
  <si>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</si>
  <si>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</si>
  <si>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</si>
  <si>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</si>
  <si>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</si>
  <si>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</si>
  <si>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</si>
  <si>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</si>
  <si>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</si>
  <si>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</si>
  <si>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</si>
  <si>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</si>
  <si>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</si>
  <si>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</si>
  <si>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</si>
  <si>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</si>
  <si>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</si>
  <si>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</si>
  <si>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</si>
  <si>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</si>
  <si>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</si>
  <si>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</si>
  <si>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</si>
  <si>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</si>
  <si>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</si>
  <si>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</si>
  <si>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</si>
  <si>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</si>
  <si>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</si>
  <si>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</si>
  <si>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</si>
  <si>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</si>
  <si>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</si>
  <si>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</si>
  <si>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</si>
  <si>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</si>
  <si>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</si>
  <si>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</si>
  <si>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</si>
  <si>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</si>
  <si>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</si>
  <si>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</si>
  <si>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</si>
  <si>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</si>
  <si>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</si>
  <si>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</si>
  <si>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</si>
  <si>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</si>
  <si>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</si>
  <si>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</si>
  <si>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</si>
  <si>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</si>
  <si>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</si>
  <si>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</si>
  <si>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</si>
  <si>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</si>
  <si>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</si>
  <si>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</si>
  <si>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</si>
  <si>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</si>
  <si>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</si>
  <si>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</si>
  <si>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</si>
  <si>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</si>
  <si>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</si>
  <si>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</si>
  <si>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</si>
  <si>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</si>
  <si>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</si>
  <si>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</si>
  <si>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</si>
  <si>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</si>
  <si>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</si>
  <si>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</si>
  <si>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</si>
  <si>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</si>
  <si>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</si>
  <si>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</si>
  <si>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</si>
  <si>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</si>
  <si>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</si>
  <si>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</si>
  <si>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</si>
  <si>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</si>
  <si>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</si>
  <si>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</si>
  <si>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</si>
  <si>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</si>
  <si>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</si>
  <si>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</si>
  <si>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</si>
  <si>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</si>
  <si>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</si>
  <si>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</si>
  <si>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</si>
  <si>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</si>
  <si>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</si>
  <si>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</si>
  <si>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</si>
  <si>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</si>
  <si>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</si>
  <si>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</si>
  <si>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</si>
  <si>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</si>
  <si>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</si>
  <si>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</si>
  <si>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</si>
  <si>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</si>
  <si>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</si>
  <si>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</si>
  <si>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</si>
  <si>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</si>
  <si>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</si>
  <si>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</si>
  <si>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</si>
  <si>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</si>
  <si>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</si>
  <si>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</si>
  <si>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</si>
  <si>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</si>
  <si>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</si>
  <si>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</si>
  <si>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</si>
  <si>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</si>
  <si>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</si>
  <si>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</si>
  <si>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</si>
  <si>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</si>
  <si>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</si>
  <si>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</si>
  <si>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</si>
  <si>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</si>
  <si>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</si>
  <si>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</si>
  <si>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</si>
  <si>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</si>
  <si>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</si>
  <si>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</si>
  <si>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</si>
  <si>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</si>
  <si>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</si>
  <si>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</si>
  <si>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</si>
  <si>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</si>
  <si>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</si>
  <si>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</si>
  <si>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</si>
  <si>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</si>
  <si>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</si>
  <si>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</si>
  <si>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</si>
  <si>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</si>
  <si>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</si>
  <si>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</si>
  <si>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</si>
  <si>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</si>
  <si>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</si>
  <si>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</si>
  <si>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</si>
  <si>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</si>
  <si>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</si>
  <si>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</si>
  <si>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</si>
  <si>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</si>
  <si>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</si>
  <si>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</si>
  <si>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</si>
  <si>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</si>
  <si>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</si>
  <si>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</si>
  <si>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</si>
  <si>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</si>
  <si>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</si>
  <si>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</si>
  <si>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</si>
  <si>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</si>
  <si>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</si>
  <si>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</si>
  <si>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</si>
  <si>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</si>
  <si>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</si>
  <si>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</si>
  <si>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</si>
  <si>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</si>
  <si>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</si>
  <si>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</si>
  <si>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</si>
  <si>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</si>
  <si>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</si>
  <si>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</si>
  <si>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</si>
  <si>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</si>
  <si>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</si>
  <si>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</si>
  <si>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</si>
  <si>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</si>
  <si>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</si>
  <si>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</si>
  <si>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</si>
  <si>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</si>
  <si>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</si>
  <si>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</si>
  <si>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</si>
  <si>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</si>
  <si>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</si>
  <si>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</si>
  <si>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</si>
  <si>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</si>
  <si>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</si>
  <si>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</si>
  <si>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</si>
  <si>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</si>
  <si>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</si>
  <si>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</si>
  <si>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</si>
  <si>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</si>
  <si>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</si>
  <si>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</si>
  <si>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</si>
  <si>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</si>
  <si>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</si>
  <si>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</si>
  <si>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</si>
  <si>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</si>
  <si>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</si>
  <si>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</si>
  <si>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</si>
  <si>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</si>
  <si>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</si>
  <si>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</si>
  <si>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</si>
  <si>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</si>
  <si>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</si>
  <si>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</si>
  <si>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</si>
  <si>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</si>
  <si>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</si>
  <si>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</si>
  <si>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</si>
  <si>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</si>
  <si>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</si>
  <si>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</si>
  <si>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</si>
  <si>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</si>
  <si>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</si>
  <si>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</si>
  <si>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</si>
  <si>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</si>
  <si>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</si>
  <si>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</si>
  <si>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</si>
  <si>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</si>
  <si>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</si>
  <si>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</si>
  <si>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</si>
  <si>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</si>
  <si>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</si>
  <si>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</si>
  <si>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</si>
  <si>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</si>
  <si>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</si>
  <si>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</si>
  <si>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</si>
  <si>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</si>
  <si>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</si>
  <si>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</si>
  <si>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</si>
  <si>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</si>
  <si>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</si>
  <si>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</si>
  <si>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</si>
  <si>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</si>
  <si>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</si>
  <si>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</si>
  <si>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</si>
  <si>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</si>
  <si>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</si>
  <si>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</si>
  <si>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</si>
  <si>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</si>
  <si>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</si>
  <si>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</si>
  <si>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</si>
  <si>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</si>
  <si>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</si>
  <si>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</si>
  <si>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</si>
  <si>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</si>
  <si>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</si>
  <si>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</si>
  <si>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</si>
  <si>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</si>
  <si>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</si>
  <si>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</si>
  <si>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</si>
  <si>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</si>
  <si>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</si>
  <si>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</si>
  <si>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</si>
  <si>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</si>
  <si>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</si>
  <si>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</si>
  <si>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</si>
  <si>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</si>
  <si>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</si>
  <si>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</si>
  <si>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</si>
  <si>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</si>
  <si>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</si>
  <si>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</si>
  <si>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</si>
  <si>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</si>
  <si>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</si>
  <si>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</si>
  <si>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</si>
  <si>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</si>
  <si>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</si>
  <si>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</si>
  <si>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</si>
  <si>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</si>
  <si>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</si>
  <si>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</si>
  <si>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</si>
  <si>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</si>
  <si>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</si>
  <si>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</si>
  <si>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</si>
  <si>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</si>
  <si>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</si>
  <si>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</si>
  <si>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</si>
  <si>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</si>
  <si>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</si>
  <si>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</si>
  <si>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</si>
  <si>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</si>
  <si>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</si>
  <si>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</si>
  <si>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</si>
  <si>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</si>
  <si>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</si>
  <si>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</si>
  <si>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</si>
  <si>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</si>
  <si>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</si>
  <si>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</si>
  <si>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</si>
  <si>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</si>
  <si>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</si>
  <si>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</si>
  <si>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</si>
  <si>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</si>
  <si>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</si>
  <si>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</si>
  <si>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</si>
  <si>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</si>
  <si>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</si>
  <si>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</si>
  <si>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</si>
  <si>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</si>
  <si>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</si>
  <si>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</si>
  <si>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</si>
  <si>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</si>
  <si>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</si>
  <si>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</si>
  <si>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</si>
  <si>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</si>
  <si>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</si>
  <si>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</si>
  <si>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</si>
  <si>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</si>
  <si>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</si>
  <si>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</si>
  <si>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</si>
  <si>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</si>
  <si>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</si>
  <si>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</si>
  <si>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</si>
  <si>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</si>
  <si>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</si>
  <si>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</si>
  <si>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</si>
  <si>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</si>
  <si>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</si>
  <si>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</si>
  <si>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</si>
  <si>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</si>
  <si>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</si>
  <si>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</si>
  <si>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</si>
  <si>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</si>
  <si>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</si>
  <si>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</si>
  <si>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</si>
  <si>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</si>
  <si>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</si>
  <si>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</si>
  <si>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</si>
  <si>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</si>
  <si>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</si>
  <si>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</si>
  <si>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</si>
  <si>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</si>
  <si>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</si>
  <si>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</si>
  <si>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</si>
  <si>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</si>
  <si>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</si>
  <si>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</si>
  <si>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</si>
  <si>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</si>
  <si>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</si>
  <si>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</si>
  <si>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</si>
  <si>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</si>
  <si>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</si>
  <si>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</si>
  <si>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</si>
  <si>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</si>
  <si>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</si>
  <si>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</si>
  <si>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</si>
  <si>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</si>
  <si>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</si>
  <si>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</si>
  <si>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</si>
  <si>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</si>
  <si>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</si>
  <si>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</si>
  <si>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</si>
  <si>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</si>
  <si>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</si>
  <si>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</si>
  <si>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</si>
  <si>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</si>
  <si>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</si>
  <si>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</si>
  <si>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</si>
  <si>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</si>
  <si>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</si>
  <si>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</si>
  <si>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</si>
  <si>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</si>
  <si>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</si>
  <si>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</si>
  <si>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</si>
  <si>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</si>
  <si>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</si>
  <si>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</si>
  <si>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</si>
  <si>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</si>
  <si>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</si>
  <si>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</si>
  <si>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</si>
  <si>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</si>
  <si>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</si>
  <si>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</si>
  <si>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</si>
  <si>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</si>
  <si>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</si>
  <si>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</si>
  <si>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</si>
  <si>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</si>
  <si>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</si>
  <si>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</si>
  <si>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</si>
  <si>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</si>
  <si>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</si>
  <si>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</si>
  <si>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</si>
  <si>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</si>
  <si>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</si>
  <si>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</si>
  <si>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</si>
  <si>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</si>
  <si>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</si>
  <si>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</si>
  <si>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</si>
  <si>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</si>
  <si>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</si>
  <si>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</si>
  <si>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</si>
  <si>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</si>
  <si>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</si>
  <si>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</si>
  <si>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</si>
  <si>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</si>
  <si>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</si>
  <si>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</si>
  <si>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</si>
  <si>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</si>
  <si>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</si>
  <si>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</si>
  <si>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</si>
  <si>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</si>
  <si>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</si>
  <si>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</si>
  <si>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</si>
  <si>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</si>
  <si>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</si>
  <si>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</si>
  <si>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</si>
  <si>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</si>
  <si>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</si>
  <si>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</si>
  <si>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</si>
  <si>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</si>
  <si>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</si>
  <si>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</si>
  <si>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</si>
  <si>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</si>
  <si>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</si>
  <si>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</si>
  <si>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</si>
  <si>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</si>
  <si>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</si>
  <si>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</si>
  <si>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</si>
  <si>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</si>
  <si>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</si>
  <si>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</si>
  <si>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</si>
  <si>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</si>
  <si>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</si>
  <si>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</si>
  <si>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</si>
  <si>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</si>
  <si>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</si>
  <si>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</si>
  <si>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</si>
  <si>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</si>
  <si>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</si>
  <si>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</si>
  <si>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</si>
  <si>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</si>
  <si>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</si>
  <si>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</si>
  <si>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</si>
  <si>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</si>
  <si>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</si>
  <si>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</si>
  <si>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</si>
  <si>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</si>
  <si>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</si>
  <si>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</si>
  <si>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</si>
  <si>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</si>
  <si>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</si>
  <si>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</si>
  <si>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</si>
  <si>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</si>
  <si>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</si>
  <si>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</si>
  <si>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</si>
  <si>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</si>
  <si>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</si>
  <si>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</si>
  <si>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</si>
  <si>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</si>
  <si>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</si>
  <si>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</si>
  <si>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</si>
  <si>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</si>
  <si>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</si>
  <si>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</si>
  <si>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</si>
  <si>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</si>
  <si>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</si>
  <si>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</si>
  <si>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</si>
  <si>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</si>
  <si>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</si>
  <si>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</si>
  <si>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</si>
  <si>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</si>
  <si>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</si>
  <si>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</si>
  <si>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</si>
  <si>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</si>
  <si>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</si>
  <si>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</si>
  <si>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</si>
  <si>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</si>
  <si>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</si>
  <si>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</si>
  <si>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</si>
  <si>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</si>
  <si>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</si>
  <si>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</si>
  <si>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</si>
  <si>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</si>
  <si>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</si>
  <si>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</si>
  <si>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</si>
  <si>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</si>
  <si>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</si>
  <si>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</si>
  <si>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</si>
  <si>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</si>
  <si>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</si>
  <si>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</si>
  <si>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</si>
  <si>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</si>
  <si>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</si>
  <si>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</si>
  <si>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</si>
  <si>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</si>
  <si>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</si>
  <si>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</si>
  <si>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</si>
  <si>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</si>
  <si>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</si>
  <si>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</si>
  <si>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</si>
  <si>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</si>
  <si>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</si>
  <si>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</si>
  <si>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</si>
  <si>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</si>
  <si>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</si>
  <si>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</si>
  <si>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</si>
  <si>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</si>
  <si>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</si>
  <si>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</si>
  <si>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</si>
  <si>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</si>
  <si>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</si>
  <si>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</si>
  <si>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</si>
  <si>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</si>
  <si>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</si>
  <si>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</si>
  <si>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</si>
  <si>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</si>
  <si>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</si>
  <si>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</si>
  <si>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</si>
  <si>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</si>
  <si>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</si>
  <si>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</si>
  <si>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</si>
  <si>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</si>
  <si>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</si>
  <si>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</si>
  <si>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</si>
  <si>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</si>
  <si>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</si>
  <si>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</si>
  <si>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</si>
  <si>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</si>
  <si>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</si>
  <si>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</si>
  <si>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</si>
  <si>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</si>
  <si>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</si>
  <si>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</si>
  <si>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</si>
  <si>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</si>
  <si>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</si>
  <si>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</si>
  <si>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</si>
  <si>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</si>
  <si>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</si>
  <si>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</si>
  <si>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</si>
  <si>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</si>
  <si>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</si>
  <si>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</si>
  <si>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</si>
  <si>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</si>
  <si>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</si>
  <si>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</si>
  <si>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</si>
  <si>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</si>
  <si>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</si>
  <si>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</si>
  <si>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</si>
  <si>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</si>
  <si>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</si>
  <si>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</si>
  <si>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</si>
  <si>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</si>
  <si>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</si>
  <si>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</si>
  <si>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</si>
  <si>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</si>
  <si>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</si>
  <si>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</si>
  <si>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</si>
  <si>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</si>
  <si>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</si>
  <si>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</si>
  <si>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</si>
  <si>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</si>
  <si>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</si>
  <si>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</si>
  <si>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</si>
  <si>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</si>
  <si>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</si>
  <si>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</si>
  <si>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</si>
  <si>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</si>
  <si>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</si>
  <si>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</si>
  <si>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</si>
  <si>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</si>
  <si>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</si>
  <si>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</si>
  <si>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</si>
  <si>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</si>
  <si>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</si>
  <si>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</si>
  <si>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</si>
  <si>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</si>
  <si>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</si>
  <si>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</si>
  <si>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</si>
  <si>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</si>
  <si>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</si>
  <si>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</si>
  <si>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</si>
  <si>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</si>
  <si>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</si>
  <si>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</si>
  <si>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</si>
  <si>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</si>
  <si>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</si>
  <si>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</si>
  <si>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</si>
  <si>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</si>
  <si>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</si>
  <si>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</si>
  <si>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</si>
  <si>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</si>
  <si>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</si>
  <si>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</si>
  <si>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</si>
  <si>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</si>
  <si>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</si>
  <si>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</si>
  <si>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</si>
  <si>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</si>
  <si>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</si>
  <si>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</si>
  <si>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</si>
  <si>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</si>
  <si>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</si>
  <si>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</si>
  <si>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</si>
  <si>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</si>
  <si>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</si>
  <si>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</si>
  <si>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</si>
  <si>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</si>
  <si>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</si>
  <si>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</si>
  <si>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</si>
  <si>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</si>
  <si>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</si>
  <si>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</si>
  <si>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</si>
  <si>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</si>
  <si>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</si>
  <si>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</si>
  <si>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</si>
  <si>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</si>
  <si>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</si>
  <si>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</si>
  <si>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</si>
  <si>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</si>
  <si>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</si>
  <si>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</si>
  <si>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</si>
  <si>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</si>
  <si>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</si>
  <si>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</si>
  <si>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</si>
  <si>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</si>
  <si>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</si>
  <si>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</si>
  <si>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</si>
  <si>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</si>
  <si>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</si>
  <si>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</si>
  <si>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</si>
  <si>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</si>
  <si>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</si>
  <si>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</si>
  <si>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</si>
  <si>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</si>
  <si>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</si>
  <si>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</si>
  <si>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</si>
  <si>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</si>
  <si>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</si>
  <si>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</si>
  <si>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</si>
  <si>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</si>
  <si>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</si>
  <si>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</si>
  <si>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</si>
  <si>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</si>
  <si>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</si>
  <si>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</si>
  <si>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</si>
  <si>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</si>
  <si>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</si>
  <si>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</si>
  <si>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</si>
  <si>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</si>
  <si>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</si>
  <si>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</si>
  <si>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</si>
  <si>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</si>
  <si>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</si>
  <si>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</si>
  <si>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</si>
  <si>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</si>
  <si>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</si>
  <si>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</si>
  <si>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</si>
  <si>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</si>
  <si>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</si>
  <si>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</si>
  <si>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</si>
  <si>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</si>
  <si>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</si>
  <si>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</si>
  <si>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</si>
  <si>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</si>
  <si>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</si>
  <si>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</si>
  <si>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</si>
  <si>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</si>
  <si>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</si>
  <si>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</si>
  <si>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</si>
  <si>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</si>
  <si>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</si>
  <si>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</si>
  <si>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</si>
  <si>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</si>
  <si>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</si>
  <si>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</si>
  <si>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</si>
  <si>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</si>
  <si>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</si>
  <si>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</si>
  <si>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</si>
  <si>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</si>
  <si>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</si>
  <si>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</si>
  <si>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</si>
  <si>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</si>
  <si>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</si>
  <si>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</si>
  <si>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</si>
  <si>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</si>
  <si>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</si>
  <si>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</si>
  <si>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</si>
  <si>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</si>
  <si>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</si>
  <si>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</si>
  <si>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</si>
  <si>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</si>
  <si>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</si>
  <si>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</si>
  <si>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</si>
  <si>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</si>
  <si>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</si>
  <si>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</si>
  <si>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</si>
  <si>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</si>
  <si>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</si>
  <si>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</si>
  <si>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</si>
  <si>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</si>
  <si>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</si>
  <si>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</si>
  <si>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</si>
  <si>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</si>
  <si>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</si>
  <si>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</si>
  <si>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</si>
  <si>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</si>
  <si>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</si>
  <si>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</si>
  <si>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</si>
  <si>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</si>
  <si>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</si>
  <si>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</si>
  <si>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</si>
  <si>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</si>
  <si>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</si>
  <si>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</si>
  <si>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</si>
  <si>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</si>
  <si>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</si>
  <si>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</si>
  <si>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</si>
  <si>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</si>
  <si>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</si>
  <si>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</si>
  <si>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</si>
  <si>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</si>
  <si>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</si>
  <si>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</si>
  <si>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</si>
  <si>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</si>
  <si>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</si>
  <si>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</si>
  <si>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</si>
  <si>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</si>
  <si>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</si>
  <si>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</si>
  <si>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</si>
  <si>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</si>
  <si>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</si>
  <si>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</si>
  <si>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</si>
  <si>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</si>
  <si>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</si>
  <si>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</si>
  <si>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</si>
  <si>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</si>
  <si>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</si>
  <si>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</si>
  <si>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</si>
  <si>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</si>
  <si>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</si>
  <si>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</si>
  <si>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</si>
  <si>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</si>
  <si>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</si>
  <si>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</si>
  <si>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</si>
  <si>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</si>
  <si>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</si>
  <si>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</si>
  <si>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</si>
  <si>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</si>
  <si>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</si>
  <si>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</si>
  <si>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</si>
  <si>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</si>
  <si>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</si>
  <si>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</si>
  <si>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</si>
  <si>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</si>
  <si>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</si>
  <si>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</si>
  <si>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</si>
  <si>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</si>
  <si>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</si>
  <si>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</si>
  <si>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</si>
  <si>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</si>
  <si>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</si>
  <si>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</si>
  <si>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</si>
  <si>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</si>
  <si>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</si>
  <si>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</si>
  <si>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</si>
  <si>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</si>
  <si>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</si>
  <si>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</si>
  <si>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</si>
  <si>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</si>
  <si>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</si>
  <si>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</si>
  <si>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</si>
  <si>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</si>
  <si>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</si>
  <si>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</si>
  <si>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</si>
  <si>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</si>
  <si>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</si>
  <si>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</si>
  <si>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</si>
  <si>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</si>
  <si>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</si>
  <si>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</si>
  <si>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</si>
  <si>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</si>
  <si>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</si>
  <si>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</si>
  <si>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</si>
  <si>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</si>
  <si>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</si>
  <si>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</si>
  <si>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</si>
  <si>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</si>
  <si>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</si>
  <si>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</si>
  <si>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</si>
  <si>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</si>
  <si>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</si>
  <si>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</si>
  <si>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</si>
  <si>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</si>
  <si>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</si>
  <si>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</si>
  <si>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</si>
  <si>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</si>
  <si>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</si>
  <si>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</si>
  <si>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</si>
  <si>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</si>
  <si>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</si>
  <si>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</si>
  <si>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</si>
  <si>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</si>
  <si>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</si>
  <si>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</si>
  <si>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</si>
  <si>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</si>
  <si>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</si>
  <si>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</si>
  <si>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</si>
  <si>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</si>
  <si>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</si>
  <si>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</si>
  <si>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</si>
  <si>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</si>
  <si>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</si>
  <si>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</si>
  <si>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</si>
  <si>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</si>
  <si>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</si>
  <si>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</si>
  <si>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</si>
  <si>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</si>
  <si>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</si>
  <si>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</si>
  <si>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</si>
  <si>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</si>
  <si>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</si>
  <si>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</si>
  <si>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</si>
  <si>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</si>
  <si>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</si>
  <si>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</si>
  <si>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</si>
  <si>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</si>
  <si>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</si>
  <si>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</si>
  <si>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</si>
  <si>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</si>
  <si>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</si>
  <si>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</si>
  <si>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</si>
  <si>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</si>
  <si>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</si>
  <si>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</si>
  <si>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</si>
  <si>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</si>
  <si>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</si>
  <si>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</si>
  <si>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</si>
  <si>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</si>
  <si>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</si>
  <si>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</si>
  <si>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</si>
  <si>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</si>
  <si>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</si>
  <si>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</si>
  <si>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</si>
  <si>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</si>
  <si>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</si>
  <si>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</si>
  <si>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</si>
  <si>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</si>
  <si>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</si>
  <si>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</si>
  <si>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</si>
  <si>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</si>
  <si>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</si>
  <si>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</si>
  <si>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</si>
  <si>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</si>
  <si>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</si>
  <si>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</si>
  <si>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</si>
  <si>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</si>
  <si>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</si>
  <si>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</si>
  <si>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</si>
  <si>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</si>
  <si>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</si>
  <si>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</si>
  <si>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</si>
  <si>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</si>
  <si>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</si>
  <si>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</si>
  <si>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</si>
  <si>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</si>
  <si>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</si>
  <si>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</si>
  <si>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</si>
  <si>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</si>
  <si>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</si>
  <si>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</si>
  <si>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</si>
  <si>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</si>
  <si>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</si>
  <si>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</si>
  <si>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</si>
  <si>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</si>
  <si>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</si>
  <si>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</si>
  <si>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</si>
  <si>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</si>
  <si>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</si>
  <si>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</si>
  <si>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</si>
  <si>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</si>
  <si>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</si>
  <si>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</si>
  <si>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</si>
  <si>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</si>
  <si>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</si>
  <si>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</si>
  <si>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</si>
  <si>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</si>
  <si>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</si>
  <si>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</si>
  <si>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</si>
  <si>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</si>
  <si>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</si>
  <si>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</si>
  <si>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</si>
  <si>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</si>
  <si>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</si>
  <si>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</si>
  <si>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</si>
  <si>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</si>
  <si>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</si>
  <si>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</si>
  <si>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</si>
  <si>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</si>
  <si>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</si>
  <si>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</si>
  <si>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</si>
  <si>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</si>
  <si>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</si>
  <si>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</si>
  <si>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</si>
  <si>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</si>
  <si>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</si>
  <si>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</si>
  <si>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</si>
  <si>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</si>
  <si>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</si>
  <si>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</si>
  <si>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</si>
  <si>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</si>
  <si>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</si>
  <si>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</si>
  <si>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</si>
  <si>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</si>
  <si>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</si>
  <si>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</si>
  <si>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</si>
  <si>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</si>
  <si>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</si>
  <si>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</si>
  <si>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</si>
  <si>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</si>
  <si>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</si>
  <si>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</si>
  <si>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</si>
  <si>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</si>
  <si>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</si>
  <si>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</si>
  <si>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</si>
  <si>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</si>
  <si>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</si>
  <si>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</si>
  <si>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</si>
  <si>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</si>
  <si>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</si>
  <si>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</si>
  <si>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</si>
  <si>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</si>
  <si>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</si>
  <si>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</si>
  <si>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</si>
  <si>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</si>
  <si>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</si>
  <si>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</si>
  <si>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</si>
  <si>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</si>
  <si>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</si>
  <si>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</si>
  <si>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</si>
  <si>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</si>
  <si>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</si>
  <si>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</si>
  <si>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</si>
  <si>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</si>
  <si>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</si>
  <si>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</si>
  <si>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</si>
  <si>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</si>
  <si>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</si>
  <si>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</si>
  <si>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</si>
  <si>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</si>
  <si>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</si>
  <si>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</si>
  <si>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</si>
  <si>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</si>
  <si>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</si>
  <si>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</si>
  <si>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</si>
  <si>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</si>
  <si>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</si>
  <si>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</si>
  <si>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</si>
  <si>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</si>
  <si>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</si>
  <si>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</si>
  <si>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</si>
  <si>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</si>
  <si>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</si>
  <si>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</si>
  <si>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</si>
  <si>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</si>
  <si>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</si>
  <si>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</si>
  <si>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</si>
  <si>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</si>
  <si>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</si>
  <si>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</si>
  <si>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</si>
  <si>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</si>
  <si>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</si>
  <si>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</si>
  <si>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</si>
  <si>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</si>
  <si>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</si>
  <si>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</si>
  <si>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</si>
  <si>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</si>
  <si>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</si>
  <si>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</si>
  <si>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</si>
  <si>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</si>
  <si>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</si>
  <si>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</si>
  <si>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</si>
  <si>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</si>
  <si>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</si>
  <si>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</si>
  <si>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</si>
  <si>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</si>
  <si>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</si>
  <si>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</si>
  <si>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</si>
  <si>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</si>
  <si>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</si>
  <si>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</si>
  <si>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</si>
  <si>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</si>
  <si>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</si>
  <si>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</si>
  <si>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</si>
  <si>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</si>
  <si>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</si>
  <si>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</si>
  <si>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</si>
  <si>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</si>
  <si>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</si>
  <si>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</si>
  <si>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</si>
  <si>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</si>
  <si>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</si>
  <si>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</si>
  <si>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</si>
  <si>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</si>
  <si>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</si>
  <si>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</si>
  <si>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</si>
  <si>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</si>
  <si>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</si>
  <si>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</si>
  <si>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</si>
  <si>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</si>
  <si>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</si>
  <si>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</si>
  <si>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</si>
  <si>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</si>
  <si>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</si>
  <si>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</si>
  <si>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</si>
  <si>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</si>
  <si>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</si>
  <si>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</si>
  <si>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</si>
  <si>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</si>
  <si>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</si>
  <si>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</si>
  <si>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</si>
  <si>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</si>
  <si>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</si>
  <si>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</si>
  <si>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</si>
  <si>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</si>
  <si>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</si>
  <si>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</si>
  <si>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</si>
  <si>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</si>
  <si>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</si>
  <si>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</si>
  <si>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</si>
  <si>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</si>
  <si>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</si>
  <si>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</si>
  <si>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</si>
  <si>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</si>
  <si>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</si>
  <si>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</si>
  <si>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</si>
  <si>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</si>
  <si>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</si>
  <si>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</si>
  <si>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</si>
  <si>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</si>
  <si>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</si>
  <si>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</si>
  <si>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</si>
  <si>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</si>
  <si>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</si>
  <si>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</si>
  <si>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</si>
  <si>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</si>
  <si>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</si>
  <si>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</si>
  <si>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</si>
  <si>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</si>
  <si>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</si>
  <si>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</si>
  <si>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</si>
  <si>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</si>
  <si>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</si>
  <si>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</si>
  <si>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</si>
  <si>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</si>
  <si>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</si>
  <si>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</si>
  <si>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</si>
  <si>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</si>
  <si>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</si>
  <si>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</si>
  <si>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</si>
  <si>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</si>
  <si>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</si>
  <si>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</si>
  <si>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</si>
  <si>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</si>
  <si>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</si>
  <si>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</si>
  <si>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</si>
  <si>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</si>
  <si>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</si>
  <si>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</si>
  <si>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</si>
  <si>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</si>
  <si>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</si>
  <si>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</si>
  <si>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</si>
  <si>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</si>
  <si>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</si>
  <si>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</si>
  <si>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</si>
  <si>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</si>
  <si>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</si>
  <si>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</si>
  <si>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</si>
  <si>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</si>
  <si>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</si>
  <si>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</si>
  <si>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</si>
  <si>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</si>
  <si>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</si>
  <si>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</si>
  <si>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</si>
  <si>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</si>
  <si>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</si>
  <si>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</si>
  <si>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</si>
  <si>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</si>
  <si>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</si>
  <si>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</si>
  <si>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</si>
  <si>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</si>
  <si>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</si>
  <si>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</si>
  <si>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</si>
  <si>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</si>
  <si>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</si>
  <si>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</si>
  <si>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</si>
  <si>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</si>
  <si>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</si>
  <si>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</si>
  <si>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</si>
  <si>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</si>
  <si>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</si>
  <si>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</si>
  <si>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</si>
  <si>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</si>
  <si>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</si>
  <si>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</si>
  <si>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</si>
  <si>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</si>
  <si>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</si>
  <si>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</si>
  <si>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</si>
  <si>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</si>
  <si>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</si>
  <si>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</si>
  <si>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</si>
  <si>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</si>
  <si>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</si>
  <si>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</si>
  <si>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</si>
  <si>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</si>
  <si>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</si>
  <si>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</si>
  <si>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</si>
  <si>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</si>
  <si>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</si>
  <si>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</si>
  <si>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</si>
  <si>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</si>
  <si>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</si>
  <si>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</si>
  <si>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</si>
  <si>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</si>
  <si>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</si>
  <si>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</si>
  <si>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</si>
  <si>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</si>
  <si>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</si>
  <si>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</si>
  <si>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</si>
  <si>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</si>
  <si>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</si>
  <si>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</si>
  <si>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</si>
  <si>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</si>
  <si>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</si>
  <si>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</si>
  <si>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</si>
  <si>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</si>
  <si>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</si>
  <si>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</si>
  <si>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</si>
  <si>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</si>
  <si>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</si>
  <si>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</si>
  <si>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</si>
  <si>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</si>
  <si>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</si>
  <si>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</si>
  <si>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</si>
  <si>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</si>
  <si>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</si>
  <si>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</si>
  <si>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</si>
  <si>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</si>
  <si>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</si>
  <si>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</si>
  <si>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</si>
  <si>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</si>
  <si>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</si>
  <si>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</si>
  <si>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</si>
  <si>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</si>
  <si>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</si>
  <si>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</si>
  <si>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</si>
  <si>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</si>
  <si>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</si>
  <si>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</si>
  <si>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</si>
  <si>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</si>
  <si>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</si>
  <si>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</si>
  <si>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</si>
  <si>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</si>
  <si>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</si>
  <si>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</si>
  <si>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</si>
  <si>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</si>
  <si>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</si>
  <si>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</si>
  <si>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</si>
  <si>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</si>
  <si>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</si>
  <si>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</si>
  <si>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</si>
  <si>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</si>
  <si>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</si>
  <si>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</si>
  <si>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</si>
  <si>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</si>
  <si>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</si>
  <si>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</si>
  <si>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</si>
  <si>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</si>
  <si>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</si>
  <si>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</si>
  <si>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</si>
  <si>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</si>
  <si>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</si>
  <si>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</si>
  <si>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</si>
  <si>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</si>
  <si>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</si>
  <si>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</si>
  <si>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</si>
  <si>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</si>
  <si>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</si>
  <si>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</si>
  <si>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</si>
  <si>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</si>
  <si>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</si>
  <si>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</si>
  <si>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</si>
  <si>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</si>
  <si>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</si>
  <si>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</si>
  <si>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</si>
  <si>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</si>
  <si>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</si>
  <si>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</si>
  <si>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</si>
  <si>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</si>
  <si>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</si>
  <si>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</si>
  <si>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</si>
  <si>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</si>
  <si>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</si>
  <si>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</si>
  <si>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</si>
  <si>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</si>
  <si>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</si>
  <si>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</si>
  <si>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</si>
  <si>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</si>
  <si>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</si>
  <si>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</si>
  <si>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</si>
  <si>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</si>
  <si>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</si>
  <si>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</si>
  <si>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</si>
  <si>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</si>
  <si>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</si>
  <si>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</si>
  <si>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</si>
  <si>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</si>
  <si>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</si>
  <si>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</si>
  <si>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</si>
  <si>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</si>
  <si>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</si>
  <si>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</si>
  <si>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</si>
  <si>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</si>
  <si>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</si>
  <si>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</si>
  <si>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</si>
  <si>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</si>
  <si>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</si>
  <si>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</si>
  <si>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</si>
  <si>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</si>
  <si>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</si>
  <si>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</si>
  <si>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</si>
  <si>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</si>
  <si>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</si>
  <si>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</si>
  <si>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</si>
  <si>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</si>
  <si>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</si>
  <si>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</si>
  <si>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</si>
  <si>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</si>
  <si>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</si>
  <si>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</si>
  <si>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</si>
  <si>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</si>
  <si>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</si>
  <si>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</si>
  <si>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</si>
  <si>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</si>
  <si>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</si>
  <si>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</si>
  <si>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</si>
  <si>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</si>
  <si>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</si>
  <si>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</si>
  <si>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</si>
  <si>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</si>
  <si>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</si>
  <si>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</si>
  <si>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</si>
  <si>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</si>
  <si>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</si>
  <si>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</si>
  <si>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at site </t>
  </si>
  <si>
    <t>PCM-20251124-00000744</t>
  </si>
  <si>
    <t xml:space="preserve">EM team need 35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</si>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</sst>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322.5490972222251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4.386574073578231E-3</v>
      </c>
      <c r="H3" s="137">
        <v>45985.407025462962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R1</v>
      </c>
      <c r="C4" s="135">
        <v>3</v>
      </c>
      <c r="D4" s="127" t="s">
        <v>9004</v>
      </c>
      <c r="E4" s="136"/>
      <c r="F4" s="137"/>
      <c r="G4" s="138">
        <f ca="1">IFERROR(NOW()-F4,"-")</f>
        <v>45985.497523148151</v>
      </c>
      <c r="H4" s="137"/>
      <c r="I4" s="135" t="str">
        <f>IFERROR(VLOOKUP(D4,DB!A:F,6,0),"")</f>
        <v>SCECO</v>
      </c>
      <c r="J4" s="135" t="str">
        <f>IFERROR(VLOOKUP(D4,DB!A:G,7,0),"")</f>
        <v>Vandalized</v>
      </c>
      <c r="K4" s="139"/>
      <c r="L4" s="140" t="str">
        <f>IFERROR(VLOOKUP(D4,DB!A:I,9,0),"")</f>
        <v>Latis</v>
      </c>
    </row>
    <row r="5" spans="1:15" ht="15" customHeight="1">
      <c r="A5" s="134"/>
      <c r="B5" s="135" t="str">
        <f>IFERROR(VLOOKUP(D5,DB!A:K,11,0),"")</f>
        <v/>
      </c>
      <c r="C5" s="135"/>
      <c r="D5" s="127"/>
      <c r="E5" s="136"/>
      <c r="F5" s="137"/>
      <c r="G5" s="138">
        <f ca="1">IFERROR(NOW()-F5,"-")</f>
        <v>45985.497523148151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45985.497523148151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45985.497523148151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45985.497523148151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45985.497523148151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45985.497523148151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45985.497523148151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45985.497523148151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45985.497523148151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45985.497523148151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45985.497523148151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45985.497523148151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45985.497523148151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45985.497523148151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45985.497523148151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45985.497523148151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45985.497523148151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45985.497523148151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45985.497523148151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45985.497523148151</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45985.497523148151</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160.49768518518977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1.1101041666697711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1</v>
      </c>
      <c r="D5" s="18" t="s">
        <v>39110</v>
      </c>
      <c r="E5" s="102" t="s">
        <v>39021</v>
      </c>
      <c r="F5" s="103">
        <v>45985.443229166667</v>
      </c>
      <c r="G5" s="104">
        <f ca="1">IFERROR(NOW()-F5,"-")</f>
        <v>5.4293981484079268E-2</v>
      </c>
      <c r="H5" s="151"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45985.497523148151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45985.497523148151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45985.497523148151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27046</v>
      </c>
      <c r="E9" s="102"/>
      <c r="F9" s="103"/>
      <c r="G9" s="104">
        <f ca="1">IFERROR(NOW()-F9,"-")</f>
        <v>45985.497523148151</v>
      </c>
      <c r="H9" s="103"/>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45985.497523148151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45985.497523148151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45985.497523148151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45985.497523148151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45985.497523148151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45985.497523148151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45985.497523148151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45985.497523148151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45985.497523148151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45985.497523148151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45985.497523148151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45985.497523148151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45985.497523148151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45985.497523148151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45985.497523148151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45985.497523148151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45985.497523148151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45985.497523148151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45985.497523148151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45985.497523148151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45985.497523148151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45985.497523148151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45985.497523148151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45985.497523148151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45985.497523148151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45985.497523148151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45985.497523148151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45985.497523148151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45985.497523148151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45985.497523148151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45985.497523148151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45985.497523148151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45985.497523148151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45985.497523148151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45985.497523148151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45985.497523148151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45985.497523148151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45985.497523148151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45985.497523148151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45985.497523148151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45985.497523148151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45985.497523148151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45985.497523148151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45985.497523148151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45985.497523148151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45985.497523148151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45985.497523148151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45985.497523148151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45985.497523148151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45985.497523148151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45985.497523148151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45985.497523148151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45985.497523148151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45985.497523148151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45985.497523148151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45985.497523148151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45985.497523148151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45985.497523148151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45985.497523148151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45985.497523148151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45985.497523148151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45985.497523148151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45985.497523148151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45985.497523148151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45985.497523148151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45985.497523148151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45985.497523148151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45985.497523148151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45985.497523148151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45985.497523148151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45985.497523148151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45985.497523148151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45985.497523148151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45985.497523148151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45985.497523148151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45985.497523148151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45985.497523148151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45985.497523148151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45985.497523148151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45985.497523148151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45985.497523148151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45985.497523148151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45985.497523148151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45985.497523148151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45985.497523148151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45985.497523148151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45985.497523148151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45985.497523148151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45985.497523148151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45985.497523148151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45985.497523148151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45985.497523148151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45985.497523148151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45985.497523148151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45985.497523148151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45985.497523148151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45985.497523148151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45985.497523148151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45985.497523148151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45985.497523148151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45985.497523148151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45985.497523148151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45985.497523148151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45985.497523148151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45985.497523148151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45985.497523148151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45985.497523148151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45985.497523148151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45985.497523148151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45985.497523148151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45985.497523148151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45985.497523148151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45985.497523148151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45985.497523148151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45985.497523148151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45985.497523148151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45985.497523148151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45985.497523148151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45985.497523148151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45985.497523148151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45985.497523148151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45985.497523148151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45985.497523148151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45985.497523148151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45985.497523148151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45985.497523148151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45985.497523148151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45985.497523148151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45985.497523148151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45985.497523148151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45985.497523148151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45985.497523148151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45985.497523148151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45985.497523148151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45985.497523148151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45985.497523148151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45985.497523148151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45985.497523148151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45985.497523148151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45985.497523148151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45985.497523148151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45985.497523148151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45985.497523148151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45985.497523148151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45985.497523148151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45985.497523148151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45985.497523148151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45985.497523148151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45985.497523148151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45985.497523148151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45985.497523148151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45985.497523148151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45985.497523148151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45985.497523148151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45985.497523148151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45985.497523148151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45985.497523148151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45985.497523148151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45985.497523148151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45985.497523148151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45985.497523148151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45985.497523148151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45985.497523148151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45985.497523148151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45985.497523148151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45985.497523148151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45985.497523148151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45985.497523148151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45985.497523148151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45985.497523148151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45985.497523148151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45985.497523148151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45985.497523148151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45985.497523148151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45985.497523148151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45985.497523148151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45985.497523148151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45985.497523148151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45985.497523148151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45985.497523148151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45985.497523148151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45985.497523148151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45985.497523148151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45985.497523148151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45985.497523148151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45985.497523148151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45985.497523148151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45985.497523148151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45985.497523148151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45985.497523148151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45985.497523148151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45985.497523148151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45985.497523148151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45985.497523148151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45985.497523148151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45985.497523148151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45985.497523148151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45985.497523148151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45985.497523148151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45985.497523148151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45985.497523148151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45985.497523148151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45985.497523148151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45985.497523148151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45985.497523148151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45985.497523148151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45985.497523148151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45985.497523148151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45985.497523148151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45985.497523148151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45985.497523148151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45985.497523148151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45985.497523148151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45985.497523148151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45985.497523148151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45985.497523148151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45985.497523148151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45985.497523148151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45985.497523148151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45985.497523148151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45985.497523148151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45985.497523148151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45985.497523148151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45985.497523148151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45985.497523148151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45985.497523148151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45985.497523148151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45985.497523148151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45985.497523148151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45985.497523148151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45985.497523148151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45985.497523148151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45985.497523148151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45985.497523148151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45985.497523148151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45985.497523148151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45985.497523148151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45985.497523148151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45985.497523148151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45985.497523148151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45985.497523148151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45985.497523148151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45985.497523148151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45985.497523148151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45985.497523148151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45985.497523148151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45985.497523148151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45985.497523148151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45985.497523148151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45985.497523148151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45985.497523148151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45985.497523148151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45985.497523148151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45985.497523148151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45985.497523148151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45985.497523148151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45985.497523148151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45985.497523148151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45985.497523148151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45985.497523148151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45985.497523148151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45985.497523148151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45985.497523148151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45985.497523148151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45985.497523148151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45985.497523148151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45985.497523148151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45985.497523148151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45985.497523148151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45985.497523148151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45985.497523148151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45985.497523148151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45985.497523148151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45985.497523148151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45985.497523148151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45985.497523148151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45985.497523148151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45985.497523148151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45985.497523148151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45985.497523148151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45985.497523148151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45985.497523148151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45985.497523148151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45985.497523148151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45985.497523148151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45985.497523148151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45985.497523148151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45985.497523148151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45985.497523148151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45985.497523148151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45985.497523148151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45985.497523148151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45985.497523148151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45985.497523148151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45985.497523148151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45985.497523148151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45985.497523148151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45985.497523148151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45985.497523148151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45985.497523148151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45985.497523148151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45985.497523148151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45985.497523148151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45985.497523148151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45985.497523148151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45985.497523148151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45985.497523148151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45985.497523148151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45985.497523148151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45985.497523148151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45985.497523148151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45985.497523148151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45985.497523148151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45985.497523148151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45985.497523148151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45985.497523148151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45985.497523148151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45985.497523148151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45985.497523148151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45985.497523148151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45985.497523148151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45985.497523148151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45985.497523148151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45985.497523148151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45985.497523148151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45985.497523148151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45985.497523148151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45985.497523148151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45985.497523148151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45985.497523148151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45985.497523148151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45985.497523148151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45985.497523148151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45985.497523148151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45985.497523148151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45985.497523148151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45985.497523148151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45985.497523148151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45985.497523148151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45985.497523148151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45985.497523148151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45985.497523148151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45985.497523148151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45985.497523148151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45985.497523148151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45985.497523148151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45985.497523148151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45985.497523148151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45985.497523148151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45985.497523148151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45985.497523148151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45985.497523148151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45985.497523148151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45985.497523148151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45985.497523148151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45985.497523148151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45985.497523148151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45985.497523148151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45985.497523148151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45985.497523148151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45985.497523148151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45985.497523148151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45985.497523148151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45985.497523148151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45985.497523148151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45985.497523148151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45985.497523148151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45985.497523148151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45985.497523148151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45985.497523148151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45985.497523148151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45985.497523148151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45985.497523148151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45985.497523148151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45985.497523148151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45985.497523148151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45985.497523148151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45985.497523148151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45985.497523148151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45985.497523148151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45985.497523148151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45985.497523148151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45985.497523148151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45985.497523148151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45985.497523148151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45985.497523148151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45985.497523148151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45985.497523148151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45985.497523148151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45985.497523148151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45985.497523148151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45985.497523148151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45985.497523148151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45985.497523148151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45985.497523148151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45985.497523148151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45985.497523148151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45985.497523148151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45985.497523148151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45985.497523148151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45985.497523148151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45985.497523148151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45985.497523148151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45985.497523148151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45985.497523148151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45985.497523148151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45985.497523148151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45985.497523148151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45985.497523148151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45985.497523148151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45985.497523148151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45985.497523148151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45985.497523148151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45985.497523148151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45985.497523148151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45985.497523148151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45985.497523148151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45985.497523148151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45985.497523148151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45985.497523148151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45985.497523148151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45985.497523148151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45985.497523148151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45985.497523148151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45985.497523148151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45985.497523148151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45985.497523148151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45985.497523148151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45985.497523148151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45985.497523148151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45985.497523148151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45985.497523148151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45985.497523148151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45985.497523148151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45985.497523148151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45985.497523148151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45985.497523148151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45985.497523148151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45985.497523148151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45985.497523148151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45985.497523148151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45985.497523148151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45985.497523148151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45985.497523148151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45985.497523148151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45985.497523148151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45985.497523148151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45985.497523148151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45985.497523148151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45985.497523148151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45985.497523148151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45985.497523148151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45985.497523148151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45985.497523148151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45985.497523148151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45985.497523148151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45985.497523148151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45985.497523148151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45985.497523148151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45985.497523148151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45985.497523148151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45985.497523148151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45985.497523148151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45985.497523148151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45985.497523148151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45985.497523148151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45985.497523148151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45985.497523148151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45985.497523148151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45985.497523148151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45985.497523148151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45985.497523148151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45985.497523148151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45985.497523148151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45985.497523148151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45985.497523148151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45985.497523148151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45985.497523148151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45985.497523148151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45985.497523148151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45985.497523148151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45985.497523148151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45985.497523148151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45985.497523148151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45985.497523148151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45985.497523148151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45985.497523148151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45985.497523148151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45985.497523148151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45985.497523148151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45985.497523148151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45985.497523148151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45985.497523148151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45985.497523148151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45985.497523148151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45985.497523148151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45985.497523148151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45985.497523148151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45985.497523148151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45985.497523148151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45985.497523148151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45985.497523148151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45985.497523148151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45985.497523148151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45985.497523148151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45985.497523148151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45985.497523148151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45985.497523148151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45985.497523148151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45985.497523148151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45985.497523148151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45985.497523148151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45985.497523148151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45985.497523148151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45985.497523148151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45985.497523148151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45985.497523148151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45985.497523148151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45985.497523148151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45985.497523148151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45985.497523148151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45985.497523148151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45985.497523148151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45985.497523148151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45985.497523148151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45985.497523148151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45985.497523148151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45985.497523148151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45985.497523148151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45985.497523148151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45985.497523148151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45985.497523148151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45985.497523148151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45985.497523148151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45985.497523148151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45985.497523148151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45985.497523148151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45985.497523148151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45985.497523148151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45985.497523148151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45985.497523148151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45985.497523148151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45985.497523148151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45985.497523148151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45985.497523148151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45985.497523148151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45985.497523148151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45985.497523148151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45985.497523148151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45985.497523148151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45985.497523148151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45985.497523148151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45985.497523148151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45985.497523148151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45985.497523148151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45985.497523148151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45985.497523148151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45985.497523148151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45985.497523148151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45985.497523148151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45985.497523148151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45985.497523148151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45985.497523148151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45985.497523148151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45985.497523148151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45985.497523148151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45985.497523148151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45985.497523148151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45985.497523148151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45985.497523148151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45985.497523148151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45985.497523148151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45985.497523148151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45985.497523148151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45985.497523148151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45985.497523148151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45985.497523148151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45985.497523148151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45985.497523148151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45985.497523148151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45985.497523148151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45985.497523148151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45985.497523148151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45985.497523148151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45985.497523148151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45985.497523148151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45985.497523148151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45985.497523148151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45985.497523148151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45985.497523148151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45985.497523148151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45985.497523148151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45985.497523148151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45985.497523148151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45985.497523148151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45985.497523148151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45985.497523148151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45985.497523148151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45985.497523148151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45985.497523148151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45985.497523148151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45985.497523148151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45985.497523148151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45985.497523148151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45985.497523148151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45985.497523148151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45985.497523148151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45985.497523148151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45985.497523148151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45985.497523148151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45985.497523148151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45985.497523148151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45985.497523148151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45985.497523148151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45985.497523148151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45985.497523148151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45985.497523148151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45985.497523148151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45985.497523148151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45985.497523148151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45985.497523148151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45985.497523148151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45985.497523148151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45985.497523148151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45985.497523148151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45985.497523148151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45985.497523148151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45985.497523148151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45985.497523148151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45985.497523148151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45985.497523148151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45985.497523148151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45985.497523148151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45985.497523148151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45985.497523148151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45985.497523148151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45985.497523148151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45985.497523148151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45985.497523148151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45985.497523148151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45985.497523148151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45985.497523148151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45985.497523148151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45985.497523148151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45985.497523148151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45985.497523148151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45985.497523148151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45985.497523148151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45985.497523148151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45985.497523148151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45985.497523148151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45985.497523148151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45985.497523148151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45985.497523148151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45985.497523148151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45985.497523148151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45985.497523148151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45985.497523148151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45985.497523148151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45985.497523148151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45985.497523148151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45985.497523148151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45985.497523148151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45985.497523148151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45985.497523148151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45985.497523148151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45985.497523148151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45985.497523148151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45985.497523148151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45985.497523148151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45985.497523148151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45985.497523148151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45985.497523148151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45985.497523148151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45985.497523148151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45985.497523148151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45985.497523148151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45985.497523148151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45985.497523148151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45985.497523148151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45985.497523148151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45985.497523148151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45985.497523148151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45985.497523148151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45985.497523148151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45985.497523148151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45985.497523148151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45985.497523148151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45985.497523148151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45985.497523148151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45985.497523148151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45985.497523148151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45985.497523148151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45985.497523148151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45985.497523148151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45985.497523148151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45985.497523148151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45985.497523148151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45985.497523148151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45985.497523148151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45985.497523148151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45985.497523148151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45985.497523148151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45985.497523148151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45985.497523148151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45985.497523148151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45985.497523148151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45985.497523148151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45985.497523148151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45985.497523148151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45985.497523148151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45985.497523148151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45985.497523148151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45985.497523148151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45985.497523148151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45985.497523148151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45985.497523148151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45985.497523148151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45985.497523148151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45985.497523148151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45985.497523148151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45985.497523148151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45985.497523148151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45985.497523148151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45985.497523148151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45985.497523148151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45985.497523148151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45985.497523148151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45985.497523148151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45985.497523148151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45985.497523148151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45985.497523148151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45985.497523148151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45985.497523148151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45985.497523148151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45985.497523148151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45985.497523148151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45985.497523148151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45985.497523148151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45985.497523148151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45985.497523148151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45985.497523148151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45985.497523148151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45985.497523148151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45985.497523148151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45985.497523148151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45985.497523148151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45985.497523148151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45985.497523148151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45985.497523148151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45985.497523148151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45985.497523148151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45985.497523148151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45985.497523148151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45985.497523148151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45985.497523148151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45985.497523148151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45985.497523148151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45985.497523148151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45985.497523148151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45985.497523148151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45985.497523148151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45985.497523148151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45985.497523148151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45985.497523148151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45985.497523148151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45985.497523148151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45985.497523148151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45985.497523148151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45985.497523148151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45985.497523148151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45985.497523148151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45985.497523148151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45985.497523148151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45985.497523148151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45985.497523148151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45985.497523148151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45985.497523148151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45985.497523148151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45985.497523148151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45985.497523148151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45985.497523148151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45985.497523148151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45985.497523148151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45985.497523148151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45985.497523148151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45985.497523148151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45985.497523148151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45985.497523148151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45985.497523148151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45985.497523148151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45985.497523148151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45985.497523148151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45985.497523148151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45985.497523148151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45985.497523148151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45985.497523148151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45985.497523148151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45985.497523148151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45985.497523148151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45985.497523148151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45985.497523148151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45985.497523148151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45985.497523148151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45985.497523148151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45985.497523148151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45985.497523148151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45985.497523148151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45985.497523148151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45985.497523148151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45985.497523148151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45985.497523148151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45985.497523148151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45985.497523148151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45985.497523148151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45985.497523148151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45985.497523148151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45985.497523148151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45985.497523148151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45985.497523148151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45985.497523148151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45985.497523148151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45985.497523148151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45985.497523148151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45985.497523148151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45985.497523148151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45985.497523148151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45985.497523148151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45985.497523148151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45985.497523148151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45985.497523148151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45985.497523148151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45985.497523148151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45985.497523148151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45985.497523148151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45985.497523148151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45985.497523148151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45985.497523148151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45985.497523148151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45985.497523148151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45985.497523148151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45985.497523148151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45985.497523148151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45985.497523148151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45985.497523148151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45985.497523148151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45985.497523148151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45985.497523148151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45985.497523148151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45985.497523148151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45985.497523148151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45985.497523148151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45985.497523148151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45985.497523148151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45985.497523148151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45985.497523148151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45985.497523148151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45985.497523148151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45985.497523148151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45985.497523148151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45985.497523148151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45985.497523148151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45985.497523148151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45985.497523148151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45985.497523148151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45985.497523148151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45985.497523148151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45985.497523148151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45985.497523148151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45985.497523148151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45985.497523148151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45985.497523148151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45985.497523148151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45985.497523148151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45985.497523148151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45985.497523148151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45985.497523148151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45985.497523148151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45985.497523148151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45985.497523148151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45985.497523148151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45985.497523148151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45985.497523148151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45985.497523148151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45985.497523148151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45985.497523148151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45985.497523148151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45985.497523148151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45985.497523148151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45985.497523148151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45985.497523148151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45985.497523148151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45985.497523148151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45985.497523148151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45985.497523148151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45985.497523148151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45985.497523148151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45985.497523148151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45985.497523148151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45985.497523148151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45985.497523148151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45985.497523148151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45985.497523148151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45985.497523148151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45985.497523148151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45985.497523148151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45985.497523148151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45985.497523148151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45985.497523148151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45985.497523148151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45985.497523148151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45985.497523148151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45985.497523148151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45985.497523148151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45985.497523148151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45985.497523148151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45985.497523148151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45985.497523148151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45985.497523148151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45985.497523148151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45985.497523148151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45985.497523148151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45985.497523148151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45985.497523148151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45985.497523148151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45985.497523148151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45985.497523148151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45985.497523148151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45985.497523148151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45985.497523148151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45985.497523148151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45985.497523148151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45985.497523148151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45985.497523148151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45985.497523148151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45985.497523148151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45985.497523148151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45985.497523148151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45985.497523148151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45985.497523148151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45985.497523148151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45985.497523148151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45985.497523148151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45985.497523148151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45985.497523148151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45985.497523148151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45985.497523148151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45985.497523148151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45985.497523148151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45985.497523148151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45985.497523148151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45985.497523148151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45985.497523148151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45985.497523148151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45985.497523148151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45985.497523148151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45985.497523148151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45985.497523148151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45985.497523148151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45985.497523148151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45985.497523148151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45985.497523148151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45985.497523148151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45985.497523148151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45985.497523148151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45985.497523148151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45985.497523148151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45985.497523148151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45985.497523148151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45985.497523148151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45985.497523148151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45985.497523148151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45985.497523148151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45985.497523148151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45985.497523148151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45985.497523148151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45985.49752326389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45985.49752326389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45985.49752326389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45985.49752326389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45985.49752326389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45985.49752326389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45985.49752326389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45985.49752326389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45985.49752326389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45985.49752326389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45985.49752326389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45985.49752326389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45985.49752326389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45985.49752326389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45985.49752326389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45985.49752326389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45985.49752326389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45985.49752326389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45985.49752326389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45985.49752326389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45985.49752326389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45985.49752326389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45985.49752326389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45985.49752326389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45985.49752326389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45985.49752326389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45985.49752326389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45985.49752326389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45985.49752326389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45985.49752326389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45985.49752326389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45985.49752326389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45985.49752326389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45985.49752326389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45985.49752326389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45985.49752326389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45985.49752326389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45985.49752326389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45985.49752326389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45985.49752326389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45985.49752326389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45985.49752326389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45985.49752326389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45985.49752326389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45985.49752326389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45985.49752326389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45985.49752326389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45985.49752326389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45985.49752326389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45985.49752326389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45985.49752326389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45985.49752326389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45985.49752326389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45985.49752326389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45985.49752326389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45985.49752326389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45985.49752326389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45985.49752326389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45985.49752326389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45985.49752326389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45985.49752326389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45985.49752326389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45985.49752326389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45985.49752326389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45985.49752326389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45985.49752326389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45985.49752326389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45985.49752326389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45985.49752326389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45985.49752326389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45985.49752326389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45985.49752326389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45985.49752326389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45985.49752326389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45985.49752326389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45985.49752326389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45985.49752326389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45985.49752326389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45985.49752326389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45985.49752326389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45985.49752326389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45985.49752326389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45985.49752326389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45985.49752326389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45985.49752326389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45985.49752326389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45985.49752326389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45985.49752326389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45985.49752326389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45985.49752326389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45985.49752326389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45985.49752326389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45985.49752326389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45985.49752326389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45985.49752326389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45985.49752326389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45985.49752326389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45985.49752326389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45985.49752326389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45985.49752326389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45985.49752326389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45985.49752326389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45985.49752326389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45985.49752326389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45985.49752326389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45985.49752326389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45985.49752326389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45985.49752326389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45985.49752326389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45985.49752326389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45985.49752326389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45985.49752326389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45985.49752326389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45985.49752326389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45985.49752326389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45985.49752326389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45985.49752326389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45985.49752326389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45985.49752326389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282.01680555555504</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1.0044097222271375</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0.15089120370976161</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45985.497523148151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45985.497523148151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45985.497523148151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45985.497523148151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45985.497523148151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45985.497523148151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45985.497523148151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45985.497523148151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45985.497523148151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45985.497523148151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45985.497523148151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45985.497523148151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45985.497523148151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45985.497523148151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45985.497523148151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45985.497523148151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45985.497523148151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45985.497523148151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45985.497523148151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45985.497523148151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45985.497523148151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45985.497523148151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45985.497523148151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45985.497523148151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45985.497523148151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45985.497523148151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45985.497523148151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45985.497523148151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45985.497523148151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45985.497523148151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45985.497523148151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45985.497523148151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45985.497523148151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45985.497523148151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45985.497523148151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45985.497523148151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45985.497523148151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45985.497523148151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45985.497523148151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45985.497523148151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45985.497523148151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45985.497523148151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45985.497523148151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45985.497523148151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45985.497523148151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45985.497523148151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45985.497523148151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45985.497523148151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45985.497523148151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45985.497523148151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45985.497523148151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45985.497523148151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45985.497523148151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45985.497523148151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45985.497523148151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45985.497523148151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45985.497523148151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45985.497523148151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45985.497523148151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45985.497523148151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45985.497523148151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45985.497523148151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45985.497523148151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45985.497523148151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45985.497523148151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45985.497523148151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45985.497523148151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45985.497523148151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45985.497523148151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45985.497523148151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45985.497523148151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45985.497523148151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45985.497523148151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45985.497523148151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45985.497523148151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45985.497523148151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45985.497523148151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45985.497523148151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45985.497523148151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45985.497523148151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45985.497523148151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45985.497523148151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45985.497523148151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45985.497523148151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45985.497523148151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45985.497523148151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45985.497523148151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45985.497523148151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45985.497523148151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45985.497523148151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45985.497523148151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45985.497523148151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45985.497523148151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45985.497523148151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45985.497523148151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45985.497523148151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45985.497523148151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45985.497523148151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45985.497523148151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45985.497523148151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45985.497523148151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45985.497523148151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45985.497523148151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45985.497523148151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45985.497523148151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45985.497523148151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45985.497523148151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45985.497523148151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45985.497523148151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45985.497523148151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45985.497523148151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45985.497523148151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45985.497523148151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45985.497523148151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45985.497523148151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45985.497523148151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45985.497523148151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45985.497523148151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45985.497523148151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45985.497523148151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45985.497523148151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45985.497523148151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45985.497523148151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45985.497523148151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45985.497523148151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45985.497523148151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45985.497523148151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45985.497523148151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45985.497523148151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45985.497523148151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45985.497523148151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45985.497523148151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45985.497523148151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45985.497523148151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45985.497523148151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45985.497523148151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45985.497523148151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45985.497523148151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45985.497523148151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45985.497523148151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45985.497523148151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45985.497523148151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45985.497523148151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45985.497523148151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45985.497523148151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45985.497523148151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45985.497523148151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45985.497523148151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45985.497523148151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45985.497523148151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45985.497523148151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45985.497523148151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45985.497523148151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45985.497523148151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45985.497523148151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45985.497523148151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45985.497523148151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45985.497523148151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45985.497523148151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45985.497523148151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45985.497523148151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45985.497523148151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45985.497523148151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45985.497523148151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45985.497523148151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45985.497523148151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45985.497523148151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45985.497523148151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45985.497523148151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45985.497523148151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45985.497523148151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45985.497523148151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45985.497523148151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45985.497523148151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45985.497523148151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45985.497523148151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45985.497523148151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45985.497523148151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45985.497523148151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45985.497523148151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45985.497523148151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45985.497523148151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45985.497523148151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45985.497523148151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45985.497523148151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45985.497523148151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45985.497523148151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45985.497523148151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45985.497523148151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45985.497523148151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45985.497523148151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45985.497523148151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45985.497523148151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45985.497523148151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45985.497523148151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45985.497523148151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45985.497523148151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45985.497523148151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45985.497523148151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45985.497523148151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45985.497523148151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45985.497523148151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45985.497523148151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45985.497523148151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45985.497523148151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45985.497523148151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45985.497523148151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45985.497523148151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45985.497523148151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45985.497523148151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45985.497523148151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45985.497523148151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45985.497523148151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45985.497523148151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45985.497523148151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45985.497523148151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45985.497523148151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45985.497523148151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45985.497523148151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45985.497523148151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45985.497523148151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45985.497523148151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45985.497523148151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45985.497523148151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45985.497523148151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45985.497523148151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45985.497523148151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45985.497523148151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45985.497523148151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45985.497523148151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45985.497523148151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45985.497523148151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45985.497523148151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45985.497523148151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45985.497523148151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45985.497523148151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45985.497523148151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45985.497523148151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45985.497523148151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45985.497523148151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45985.497523148151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45985.497523148151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45985.497523148151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45985.497523148151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45985.497523148151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45985.497523148151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45985.497523148151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45985.497523148151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45985.497523148151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45985.497523148151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45985.497523148151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45985.497523148151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45985.497523148151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45985.497523148151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45985.497523148151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45985.497523148151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45985.497523148151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45985.497523148151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45985.497523148151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45985.497523148151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45985.497523148151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45985.497523148151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45985.497523148151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45985.497523148151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45985.497523148151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45985.497523148151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45985.497523148151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45985.497523148151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45985.497523148151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45985.497523148151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45985.497523148151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45985.497523148151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45985.497523148151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45985.497523148151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45985.497523148151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45985.497523148151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45985.497523148151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45985.497523148151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45985.497523148151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45985.497523148151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45985.497523148151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45985.497523148151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45985.497523148151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45985.497523148151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45985.497523148151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45985.497523148151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45985.497523148151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45985.497523148151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45985.497523148151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45985.497523148151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45985.497523148151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45985.497523148151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45985.497523148151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45985.497523148151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45985.497523148151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45985.497523148151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45985.497523148151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45985.497523148151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45985.497523148151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45985.497523148151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45985.497523148151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45985.497523148151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45985.497523148151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45985.497523148151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45985.497523148151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45985.497523148151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45985.497523148151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45985.497523148151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45985.497523148151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45985.497523148151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45985.497523148151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45985.497523148151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45985.497523148151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45985.497523148151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45985.497523148151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45985.497523148151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45985.497523148151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45985.497523148151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45985.497523148151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45985.497523148151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45985.497523148151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45985.497523148151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45985.497523148151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45985.497523148151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45985.497523148151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45985.497523148151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45985.497523148151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45985.497523148151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45985.497523148151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45985.497523148151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45985.497523148151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45985.497523148151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45985.497523148151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45985.497523148151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45985.497523148151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45985.497523148151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45985.497523148151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45985.497523148151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45985.497523148151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45985.497523148151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45985.497523148151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45985.497523148151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45985.497523148151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45985.497523148151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45985.497523148151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45985.497523148151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45985.497523148151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45985.497523148151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45985.497523148151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45985.497523148151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45985.497523148151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45985.497523148151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45985.497523148151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45985.497523148151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45985.497523148151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45985.497523148151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45985.497523148151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45985.497523148151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45985.497523148151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45985.497523148151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45985.497523148151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45985.497523148151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45985.497523148151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45985.497523148151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45985.497523148151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45985.497523148151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45985.497523148151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45985.497523148151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45985.497523148151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45985.497523148151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45985.497523148151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45985.497523148151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45985.497523148151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45985.497523148151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45985.497523148151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45985.497523148151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45985.497523148151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45985.497523148151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45985.497523148151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45985.497523148151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45985.497523148151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45985.497523148151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45985.497523148151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45985.497523148151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45985.497523148151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93.66546296296292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59.308645833334594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36.836412037038826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4.1242245370376622</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5.8067129633855075E-2</v>
      </c>
      <c r="H6" s="122">
        <v>45985.430277777778</v>
      </c>
      <c r="I6" s="109" t="str">
        <f>IFERROR(VLOOKUP(D6,DB!A:F,6,0),"")</f>
        <v>Generator-SG</v>
      </c>
      <c r="J6" s="109" t="str">
        <f>IFERROR(VLOOKUP(D6,DB!A:G,7,0),"")</f>
        <v>Vandalized</v>
      </c>
      <c r="K6" s="109" t="s">
        <v>39128</v>
      </c>
      <c r="L6" s="109" t="str">
        <f>IFERROR(VLOOKUP(D6,DB!A:I,9,0),"")</f>
        <v>Latis</v>
      </c>
    </row>
    <row r="7" spans="1:13">
      <c r="A7" s="109" t="s">
        <v>39129</v>
      </c>
      <c r="B7" s="109" t="str">
        <f>IFERROR(VLOOKUP(D7,DB!A:K,11,0),"")</f>
        <v>R5</v>
      </c>
      <c r="C7" s="109">
        <v>2</v>
      </c>
      <c r="D7" s="109" t="s">
        <v>36295</v>
      </c>
      <c r="E7" s="109" t="s">
        <v>39021</v>
      </c>
      <c r="F7" s="122">
        <v>45985.46266203704</v>
      </c>
      <c r="G7" s="111">
        <f ca="1">IFERROR(NOW()-F7,"")</f>
        <v>3.4861111111240461E-2</v>
      </c>
      <c r="H7" s="122">
        <v>45985.454965277779</v>
      </c>
      <c r="I7" s="109" t="str">
        <f>IFERROR(VLOOKUP(D7,DB!A:F,6,0),"")</f>
        <v>Generator-SG</v>
      </c>
      <c r="J7" s="109" t="str">
        <f>IFERROR(VLOOKUP(D7,DB!A:G,7,0),"")</f>
        <v>Vandalized</v>
      </c>
      <c r="K7" s="109" t="s">
        <v>39130</v>
      </c>
      <c r="L7" s="109" t="str">
        <f>IFERROR(VLOOKUP(D7,DB!A:I,9,0),"")</f>
        <v>Latis</v>
      </c>
    </row>
    <row r="8" spans="1:13">
      <c r="A8" s="109"/>
      <c r="B8" s="109" t="str">
        <f>IFERROR(VLOOKUP(D8,DB!A:K,11,0),"")</f>
        <v/>
      </c>
      <c r="C8" s="109"/>
      <c r="D8" s="143"/>
      <c r="E8" s="109"/>
      <c r="F8" s="109"/>
      <c r="G8" s="111">
        <f ca="1">IFERROR(NOW()-F8,"")</f>
        <v>45985.497523148151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45985.497523148151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45985.497523148151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45985.497523148151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45985.497523148151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45985.497523148151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45985.497523148151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45985.497523148151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45985.497523148151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45985.497523148151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45985.497523148151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45985.497523148151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45985.497523148151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45985.497523148151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45985.497523148151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45985.497523148151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45985.497523148151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45985.497523148151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45985.497523148151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45985.497523148151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45985.497523148151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45985.497523148151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45985.497523148151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45985.497523148151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45985.497523148151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45985.497523148151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45985.497523148151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45985.497523148151</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45985.497523148151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45985.497523148151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45985.497523148151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45985.497523148151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45985.497523148151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45985.497523148151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45985.497523148151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45985.497523148151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45985.497523148151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45985.497523148151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45985.497523148151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45985.497523148151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45985.497523148151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45985.497523148151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45985.497523148151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45985.497523148151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45985.497523148151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45985.497523148151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45985.497523148151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45985.497523148151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45985.497523148151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45985.497523148151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45985.497523148151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45985.497523148151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45985.497523148151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45985.497523148151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45985.497523148151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45985.497523148151</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39131</v>
      </c>
      <c r="B2" s="145" t="str">
        <f>IFERROR(VLOOKUP(D2,DB!A:K,11,0),"")</f>
        <v>R6</v>
      </c>
      <c r="C2" s="146">
        <v>1</v>
      </c>
      <c r="D2" s="145" t="s">
        <v>33662</v>
      </c>
      <c r="E2" s="109" t="s">
        <v>39021</v>
      </c>
      <c r="F2" s="154">
        <v>45985.458495370367</v>
      </c>
      <c r="G2" s="75">
        <f ca="1">IFERROR(NOW()-F2,"-")</f>
        <v>3.9027777784212958E-2</v>
      </c>
      <c r="H2" s="155">
        <v>45985.452847222223</v>
      </c>
      <c r="I2" s="145" t="str">
        <f>IFERROR(VLOOKUP(D2,DB!A:F,6,0),"")</f>
        <v>SCECO</v>
      </c>
      <c r="J2" s="145" t="str">
        <f>IFERROR(VLOOKUP(D2,DB!A:G,7,0),"")</f>
        <v>Vandalized</v>
      </c>
      <c r="K2" s="148" t="s">
        <v>39132</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45985.497523148151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45985.497523148151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45985.497523148151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45985.497523148151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45985.497523148151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45985.497523148151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45985.497523148151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45985.497523148151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45985.497523148151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45985.497523148151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45985.497523148151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45985.497523148151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45985.497523148151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45985.497523148151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45985.497523148151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45985.497523148151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45985.497523148151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45985.497523148151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45985.497523148151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45985.497523148151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45985.497523148151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45985.497523148151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45985.497523148151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45985.497523148151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45985.497523148151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45985.497523148151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45985.497523148151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45985.497523148151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45985.497523148151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45985.497523148151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45985.497523148151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45985.497523148151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45985.497523148151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45985.497523148151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45985.497523148151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45985.497523148151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45985.497523148151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45985.497523148151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45985.497523148151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45985.497523148151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45985.497523148151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45985.497523148151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