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2" documentId="120_S{2AC9BD13-BADA-5192-A53E-5A8FF88502F6}" xr6:coauthVersionLast="47" xr6:coauthVersionMax="47" xr10:uidLastSave="{D4F1BF22-0F9C-49F8-8DD5-D31D226247B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<sst xmlns="http://schemas.openxmlformats.org/spreadsheetml/2006/main" count="180284" uniqueCount="39126">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</sst>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304.10388402777608</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0.64919652777462034</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45967.052309953702</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45967.052309953702</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45967.052309953702</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45967.052309953702</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45967.052309953702</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45967.052309953702</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45967.052309953702</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45967.052309953702</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45967.052309953702</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45967.052309953702</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45967.052309953702</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45967.052309953702</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45967.052309953702</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45967.052309953702</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45967.052309953702</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45967.052309953702</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45967.052309953702</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45967.052309953702</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45967.052309953702</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45967.052309953702</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45967.052309953702</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45967.052309953702</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45967.052309953702</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45967.052309953702</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45967.052309953702</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45967.052309953702</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45967.052309953702</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45967.052309953702</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45967.052309953702</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45967.052309953702</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45967.052309953702</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45967.052309953702</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45967.052309953702</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45967.052309953702</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45967.052309953702</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45967.052309953702</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45967.052309953702</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45967.052309953702</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45967.052309953702</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45967.052309953702</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45967.052309953702</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45967.052309953702</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45967.052309953702</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45967.052309953702</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45967.052309953702</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45967.052309953702</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45967.052309953702</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45967.052309953702</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45967.052309953702</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45967.052309953702</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45967.052309953702</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45967.052309953702</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45967.052309953702</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45967.052309953702</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45967.052309953702</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45967.052309953702</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45967.052309953702</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45967.052309953702</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45967.052309953702</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45967.052309953702</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45967.052309953702</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45967.052309953702</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45967.052309953702</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45967.052309953702</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45967.052309953702</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45967.052309953702</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45967.052309953702</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45967.052309953702</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45967.052309953702</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45967.052309953702</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45967.052309953702</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45967.052309953702</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45967.052309953702</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45967.052309953702</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45967.052309953702</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45967.052309953702</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45967.052309953702</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45967.052309953702</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45967.052309953702</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45967.052309953702</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45967.052309953702</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45967.052309953702</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45967.052309953702</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45967.052309953702</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45967.052309953702</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45967.052309953702</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45967.052309953702</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1DB4871-04EE-4A94-9268-6AB7AC782F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142.05247199074074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8.3102266203713953</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45967.052309953702</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45967.052309953702</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45967.052309953702</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45967.052309953702</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45967.052309953702</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45967.052309953702</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45967.052309953702</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45967.052309953702</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45967.052309953702</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45967.052309953702</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45967.052309953702</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45967.052309953702</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45967.052309953702</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45967.052309953702</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45967.052309953702</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45967.052309953702</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45967.052309953702</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45967.052309953702</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45967.052309953702</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45967.052309953702</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45967.052309953702</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45967.052309953702</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45967.052309953702</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45967.052309953702</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45967.052309953702</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45967.052309953702</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45967.052309953702</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45967.052309953702</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45967.052309953702</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45967.052309953702</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45967.052309953702</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45967.052309953702</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45967.052309953702</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45967.052309953702</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45967.052309953702</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45967.052309953702</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45967.052309953702</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45967.052309953702</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45967.052309953702</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45967.052309953702</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45967.052309953702</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45967.052309953702</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45967.052309953702</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45967.052309953702</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45967.052309953702</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45967.052309953702</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45967.052309953702</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45967.052309953702</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45967.052309953702</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45967.052309953702</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45967.052309953702</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45967.052309953702</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45967.052309953702</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45967.052309953702</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45967.052309953702</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45967.052309953702</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45967.052309953702</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45967.052309953702</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45967.052309953702</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45967.052309953702</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45967.052309953702</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45967.052309953702</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45967.052309953702</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45967.052309953702</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45967.052309953702</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45967.052309953702</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45967.052309953702</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45967.052309953702</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45967.052309953702</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45967.052309953702</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45967.052309953702</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45967.052309953702</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45967.052309953702</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45967.052309953702</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45967.052309953702</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45967.052309953702</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45967.052309953702</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45967.052309953702</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45967.052309953702</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45967.052309953702</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45967.052309953702</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45967.052309953702</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45967.052309953702</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45967.052309953702</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45967.052309953702</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45967.052309953702</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45967.052309953702</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45967.052309953702</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45967.052309953702</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45967.052309953702</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45967.052309953702</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45967.052309953702</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45967.052309953702</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45967.052309953702</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45967.052309953702</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45967.052309953702</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45967.052309953702</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45967.052309953702</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45967.052309953702</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45967.052309953702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45967.052309953702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45967.052309953702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45967.052309953702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45967.052309953702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45967.052309953702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45967.052309953702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45967.052309953702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45967.052309953702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45967.052309953702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45967.052309953702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45967.052309953702</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45967.052309953702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45967.052309953702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45967.052309953702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45967.052309953702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45967.052309953702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45967.052309953702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45967.052309953702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45967.052309953702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45967.052309953702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45967.052309953702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45967.052309953702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45967.052309953702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45967.052309953702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45967.052309953702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45967.052309953702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45967.052309953702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45967.052309953702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45967.052309953702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45967.052309953702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45967.052309953702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45967.052309953702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45967.052309953702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45967.052309953702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45967.052309953702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45967.052309953702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45967.052309953702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45967.052309953702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45967.052309953702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45967.052309953702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45967.052309953702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45967.052309953702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45967.052309953702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45967.052309953702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45967.052309953702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45967.052309953702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45967.052309953702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45967.052309953702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45967.052309953702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45967.052309953702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45967.052309953702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45967.052309953702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45967.052309953702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45967.052309953702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45967.052309953702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45967.052309953702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45967.052309953702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45967.052309953702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45967.052309953702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45967.052309953702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45967.052309953702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45967.052309953702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45967.052309953702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45967.052309953702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45967.052309953702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45967.052309953702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45967.052309953702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45967.052309953702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45967.052309953702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45967.052309953702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45967.052309953702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45967.052309953702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45967.052309953702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45967.052309953702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45967.052309953702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45967.052309953702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45967.052309953702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45967.052309953702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45967.052309953702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45967.052309953702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45967.052309953702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45967.052309953702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45967.052309953702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45967.052309953702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45967.052309953702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45967.052309953702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45967.052309953702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45967.052309953702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45967.052309953702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45967.052309953702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45967.052309953702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45967.052309953702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45967.052309953702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45967.052309953702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45967.052309953702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45967.052309953702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45967.052309953702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45967.052309953702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45967.052309953702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45967.052309953702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45967.052309953702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45967.052309953702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45967.052309953702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45967.052309953702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45967.052309953702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45967.052309953702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45967.052309953702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45967.052309953702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45967.052309953702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45967.052309953702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45967.052309953702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45967.052309953702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45967.052309953702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45967.052309953702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45967.052309953702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45967.052309953702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45967.052309953702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45967.052309953702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45967.052309953702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45967.052309953702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45967.052309953702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45967.052309953702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45967.052309953702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45967.052309953702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45967.052309953702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45967.052309953702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45967.052309953702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45967.052309953702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45967.052309953702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45967.052309953702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45967.052309953702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45967.052309953702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45967.052309953702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45967.052309953702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45967.052309953702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45967.052309953702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45967.052309953702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45967.052309953702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45967.052309953702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45967.052309953702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45967.052309953702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45967.052309953702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45967.052309953702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45967.052309953702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45967.052309953702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45967.052309953702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45967.052309953702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45967.052309953702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45967.052309953702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45967.052309953702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45967.052309953702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45967.052309953702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45967.052309953702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45967.052309953702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45967.052309953702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45967.052309953702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45967.052309953702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45967.052309953702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45967.052309953702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45967.052309953702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45967.052309953702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45967.052309953702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45967.052309953702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45967.052309953702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45967.052309953702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45967.052309953702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45967.052309953702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45967.052309953702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45967.052309953702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45967.052309953702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45967.052309953702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45967.052309953702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45967.052309953702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45967.052309953702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45967.052309953702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45967.052309953702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45967.052309953702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45967.052309953702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45967.052309953702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45967.052309953702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45967.052309953702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45967.052309953702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45967.052309953702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45967.052309953702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45967.052309953702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45967.052309953702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45967.052309953702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45967.052309953702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45967.052309953702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45967.052309953702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45967.052309953702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45967.052309953702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45967.052309953702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45967.052309953702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45967.052309953702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45967.052309953702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45967.052309953702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45967.052309953702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45967.052309953702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45967.052309953702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45967.052309953702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45967.052309953702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45967.052309953702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45967.052309953702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45967.052309953702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45967.052309953702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45967.052309953702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45967.052309953702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45967.052309953702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45967.052309953702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45967.052309953702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45967.052309953702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45967.052309953702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45967.052309953702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45967.052309953702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45967.052309953702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45967.052309953702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45967.052309953702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45967.052309953702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45967.052309953702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45967.052309953702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45967.052309953702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45967.052309953702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45967.052309953702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45967.052309953702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45967.052309953702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45967.052309953702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45967.052309953702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45967.052309953702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45967.052309953702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45967.052309953702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45967.052309953702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45967.052309953702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45967.052309953702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45967.052309953702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45967.052309953702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45967.052309953702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45967.052309953702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45967.052309953702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45967.052309953702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45967.052309953702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45967.052309953702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45967.052309953702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45967.052309953702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45967.052309953702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45967.052309953702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45967.052309953702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45967.052309953702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45967.052309953702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45967.052309953702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45967.052309953702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45967.052309953702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45967.052309953702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45967.052309953702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45967.052309953702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45967.052309953702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45967.052309953702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45967.052309953702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45967.052309953702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45967.052309953702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45967.052309953702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45967.052309953702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45967.052309953702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45967.052309953702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45967.052309953702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45967.052309953702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45967.052309953702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45967.052309953702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45967.052309953702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45967.052309953702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45967.052309953702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45967.052309953702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45967.052309953702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45967.052309953702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45967.052309953702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45967.052309953702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45967.052309953702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45967.052309953702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45967.052309953702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45967.052309953702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45967.052309953702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45967.052309953702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45967.052309953702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45967.052309953702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45967.052309953702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45967.052309953702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45967.052309953702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45967.052309953702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45967.052309953702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45967.052309953702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45967.052309953702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45967.052309953702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45967.052309953702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45967.052309953702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45967.052309953702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45967.052309953702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45967.052309953702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45967.052309953702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45967.052309953702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45967.052309953702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45967.052309953702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45967.052309953702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45967.052309953702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45967.052309953702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45967.052309953702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45967.052309953702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45967.052309953702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45967.052309953702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45967.052309953702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45967.052309953702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45967.052309953702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45967.052309953702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45967.052309953702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45967.052309953702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45967.052309953702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45967.052309953702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45967.052309953702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45967.052309953702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45967.052309953702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45967.052309953702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45967.052309953702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45967.052309953702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45967.052309953702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45967.052309953702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45967.052309953702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45967.052309953702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45967.052309953702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45967.052309953702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45967.052309953702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45967.052309953702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45967.052309953702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45967.052309953702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45967.052309953702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45967.052309953702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45967.052309953702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45967.052309953702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45967.052309953702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45967.052309953702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45967.052309953702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45967.052309953702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45967.052309953702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45967.052309953702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45967.052309953702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45967.052309953702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45967.052309953702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45967.052309953702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45967.052309953702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45967.052309953702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45967.052309953702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45967.052309953702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45967.052309953702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45967.052309953702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45967.052309953702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45967.052309953702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45967.052309953702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45967.052309953702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45967.052309953702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45967.052309953702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45967.052309953702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45967.052309953702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45967.052309953702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45967.052309953702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45967.052309953702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45967.052309953702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45967.052309953702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45967.052309953702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45967.052309953702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45967.052309953702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45967.052309953702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45967.052309953702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45967.052309953702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45967.052309953702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45967.052309953702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45967.052309953702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45967.052309953702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45967.052309953702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45967.052309953702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45967.052309953702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45967.052309953702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45967.052309953702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45967.052309953702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45967.052309953702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45967.052309953702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45967.052309953702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45967.052309953702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45967.052309953702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45967.052309953702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45967.052309953702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45967.052309953702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45967.052309953702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45967.052309953702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45967.052309953702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45967.052309953702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45967.052309953702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45967.052309953702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45967.052309953702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45967.052309953702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45967.052309953702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45967.052309953702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45967.052309953702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45967.052309953702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45967.052309953702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45967.052309953702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45967.052309953702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45967.052309953702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45967.052309953702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45967.052309953702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45967.052309953702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45967.052309953702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45967.052309953702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45967.052309953702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45967.052309953702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45967.052309953702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45967.052309953702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45967.052309953702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45967.052309953702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45967.052309953702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45967.052309953702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45967.052309953702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45967.052309953702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45967.052309953702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45967.052309953702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45967.052309953702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45967.052309953702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45967.052309953702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45967.052309953702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45967.052309953702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45967.052309953702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45967.052309953702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45967.052309953702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45967.052309953702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45967.052309953702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45967.052309953702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45967.052309953702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45967.052309953702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45967.052309953702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45967.052309953702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45967.052309953702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45967.052309953702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45967.052309953702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45967.052309953702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45967.052309953702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45967.052309953702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45967.052309953702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45967.052309953702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45967.052309953702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45967.052309953702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45967.052309953702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45967.052309953702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45967.052309953702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45967.052309953702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45967.052309953702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45967.052309953702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45967.052309953702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45967.052309953702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45967.052309953702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45967.052309953702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45967.052309953702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45967.052309953702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45967.052309953702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45967.052309953702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45967.052309953702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45967.052309953702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45967.052309953702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45967.052309953702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45967.052309953702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45967.052309953702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45967.052309953702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45967.052309953702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45967.052309953702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45967.052309953702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45967.052309953702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45967.052309953702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45967.052309953702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45967.052309953702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45967.052309953702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45967.052309953702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45967.052309953702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45967.052309953702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45967.052309953702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45967.052309953702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45967.052309953702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45967.052309953702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45967.052309953702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45967.052309953702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45967.052309953702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45967.052309953702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45967.052309953702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45967.052309953702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45967.052309953702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45967.052309953702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45967.052309953702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45967.052309953702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45967.052309953702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45967.052309953702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45967.052309953702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45967.052309953702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45967.052309953702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45967.052309953702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45967.052309953702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45967.052309953702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45967.052309953702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45967.052309953702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45967.052309953702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45967.052309953702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45967.052309953702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45967.052309953702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45967.052309953702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45967.052309953702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45967.052309953702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45967.052309953702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45967.052309953702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45967.052309953702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45967.052309953702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45967.052309953702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45967.052309953702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45967.052309953702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45967.052309953702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45967.052309953702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45967.052309953702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45967.052309953702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45967.052309953702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45967.052309953702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45967.052309953702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45967.052309953702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45967.052309953702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45967.052309953702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45967.052309953702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45967.052309953702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45967.052309953702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45967.052309953702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45967.052309953702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45967.052309953702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45967.052309953702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45967.052309953702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45967.052309953702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45967.052309953702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45967.052309953702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45967.052309953702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45967.052309953702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45967.052309953702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45967.052309953702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45967.052309953702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45967.052309953702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45967.052309953702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45967.052309953702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45967.052309953702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45967.052309953702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45967.052309953702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45967.052309953702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45967.052309953702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45967.052309953702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45967.052309953702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45967.052309953702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45967.052309953702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45967.052309953702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45967.052309953702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45967.052309953702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45967.052309953702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45967.052309953702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45967.052309953702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45967.052309953702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45967.052309953702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45967.052309953702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45967.052309953702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45967.052309953702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45967.052309953702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45967.052309953702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45967.052309953702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45967.052309953702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45967.052309953702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45967.052309953702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45967.052309953702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45967.052309953702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45967.052309953702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45967.052309953702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45967.052309953702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45967.052309953702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45967.052309953702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45967.052309953702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45967.052309953702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45967.052309953702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45967.052309953702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45967.052309953702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45967.052309953702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45967.052309953702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45967.052309953702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45967.052309953702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45967.052309953702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45967.052309953702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45967.052309953702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45967.052309953702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45967.052309953702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45967.052309953702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45967.052309953702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45967.052309953702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45967.052309953702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45967.052309953702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45967.052309953702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45967.052309953702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45967.052309953702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45967.052309953702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45967.052309953702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45967.052309953702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45967.052309953702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45967.052309953702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45967.052309953702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45967.052309953702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45967.052309953702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45967.052309953702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45967.052309953702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45967.052309953702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45967.052309953702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45967.052309953702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45967.052309953702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45967.052309953702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45967.052309953702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45967.052309953702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45967.052309953702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45967.052309953702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45967.052309953702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45967.052309953702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45967.052309953702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45967.052309953702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45967.052309953702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45967.052309953702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45967.052309953702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45967.052309953702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45967.052309953702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45967.052309953702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45967.052309953702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45967.052309953702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45967.052309953702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45967.052309953702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45967.052309953702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45967.052309953702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45967.052309953702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45967.052309953702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45967.052309953702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45967.052309953702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45967.052309953702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45967.052309953702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45967.052309953702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45967.052309953702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45967.052309953702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45967.052309953702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45967.052309953702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45967.052309953702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45967.052309953702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45967.052309953702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45967.052309953702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45967.052309953702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45967.052309953702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45967.052309953702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45967.052309953702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45967.052309953702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45967.052309953702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45967.052309953702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45967.052309953702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45967.052309953702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45967.052309953702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45967.052309953702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45967.052309953702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45967.052309953702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45967.052309953702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45967.052309953702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45967.052309953702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45967.052309953702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45967.052309953702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45967.052309953702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45967.052309953702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45967.052309953702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45967.052309953702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45967.052309953702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45967.052309953702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45967.052309953702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45967.052309953702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45967.052309953702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45967.052309953702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45967.052309953702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45967.052309953702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45967.052309953702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45967.052309953702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45967.052309953702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45967.052309953702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45967.052309953702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45967.052309953702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45967.052309953702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45967.052309953702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45967.052309953702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45967.052309953702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45967.052309953702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45967.052309953702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45967.052309953702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45967.052309953702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45967.052309953702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45967.052309953702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45967.052309953702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45967.052309953702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45967.052309953702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45967.052309953702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45967.052309953702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45967.052309953702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45967.052309953702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45967.052309953702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45967.052309953702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45967.052309953702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45967.052309953702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45967.052309953702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45967.052309953702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45967.052309953702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45967.052309953702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45967.052309953702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45967.052309953702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45967.052309953702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45967.052309953702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45967.052309953702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45967.052309953702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45967.052309953702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45967.052309953702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45967.052309953702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45967.052309953702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45967.052309953702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45967.052309953702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45967.052309953702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45967.052309953702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45967.052309953702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45967.052309953702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45967.052309953702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45967.052309953702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45967.052309953702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45967.052309953702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45967.052309953702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45967.052309953702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45967.052309953702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45967.052309953702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45967.052309953702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45967.052309953702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45967.052309953702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45967.052309953702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45967.052309953702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45967.052309953702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45967.052309953702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45967.052309953702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45967.052309953702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45967.052309953702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45967.052309953702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45967.052309953702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45967.052309953702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45967.052309953702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45967.052309953702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45967.052309953702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45967.052309953702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45967.052309953702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45967.052309953702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45967.052309953702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45967.052309953702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45967.052309953702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45967.052309953702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45967.052309953702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45967.052309953702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45967.052309953702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45967.052309953702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45967.052309953702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45967.052309953702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45967.052309953702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45967.052309953702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45967.052309953702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45967.052309953702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45967.052309953702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45967.052309953702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45967.052309953702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45967.052309953702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45967.052309953702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45967.052309953702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45967.052309953702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45967.052309953702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45967.052309953702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45967.052309953702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45967.052309953702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45967.052309953702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45967.052309953702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45967.052309953702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45967.052309953702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45967.052309953702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45967.052309953702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45967.052309953702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45967.052309953702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45967.052309953702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45967.052309953702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45967.052309953702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45967.052309953702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45967.052309953702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45967.052309953702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45967.052309953702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45967.052309953702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45967.052309953702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45967.052309953702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45967.052309953702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45967.052309953702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45967.052309953702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45967.052309953702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45967.052309953702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45967.052309953702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45967.052309953702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45967.052309953702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45967.052309953702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45967.052309953702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45967.052309953702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45967.052309953702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45967.052309953702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45967.052309953702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45967.052309953702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45967.052309953702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45967.052309953702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45967.052309953702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45967.052309953702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45967.052309953702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45967.052309953702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45967.052309953702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45967.052309953702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45967.052309953702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45967.052309953702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45967.052309953702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45967.052309953702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45967.052309953702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45967.052309953702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45967.052309953702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45967.052309953702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45967.052309953702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45967.052309953702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45967.052309953702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45967.052309953702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45967.052309953702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45967.052309953702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45967.052309953702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45967.052309953702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45967.052309953702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45967.052309953702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45967.052309953702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45967.052309953702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45967.052309953702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45967.052309953702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45967.052309953702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45967.052309953702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45967.052309953702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45967.052309953702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45967.052309953702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45967.052309953702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45967.052309953702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45967.052309953702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45967.052309953702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45967.052309953702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45967.052309953702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45967.052309953702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45967.052309953702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45967.052309953702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45967.052309953702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45967.052309953702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45967.052309953702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45967.052309953702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45967.052309953702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45967.052309953702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45967.052309953702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45967.052309953702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45967.052309953702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45967.052309953702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45967.052309953702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45967.052309953702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45967.052309953702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45967.052309953702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45967.052309953702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45967.052309953702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45967.052309953702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45967.052309953702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45967.052309953702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45967.052309953702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45967.052309953702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45967.052309953702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45967.052309953702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45967.052309953702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45967.052309953702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45967.052309953702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45967.052309953702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45967.052309953702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45967.052309953702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45967.052309953702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45967.052309953702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45967.052309953702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45967.052309953702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45967.052309953702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45967.052309953702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45967.052309953702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45967.052309953702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45967.052309953702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45967.052309953702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45967.052309953702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45967.052309953702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45967.052309953702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45967.052309953702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45967.052309953702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45967.052309953702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45967.052309953702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45967.052309953702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45967.052309953702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45967.052309953702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45967.052309953702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45967.052309953702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45967.052309953702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45967.052309953702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45967.052309953702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45967.052309953702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45967.052309953702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45967.052309953702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45967.052309953702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45967.052309953702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45967.052309953702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45967.052309953702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45967.052309953702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45967.052309953702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45967.052309953702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45967.052309953702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45967.052309953702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45967.052309953702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45967.052309953702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45967.052309953702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45967.052309953702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45967.052309953702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45967.052309953702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45967.052309953702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45967.052309953702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45967.052309953702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45967.052309953702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45967.052309953702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45967.052309953702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45967.052309953702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45967.052309953702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45967.052309953702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45967.052309953702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45967.052309953702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45967.052309953702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45967.052309953702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45967.052309953702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45967.052309953702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45967.052309953702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45967.052309953702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45967.052309953702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45967.052309953702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45967.052309953702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45967.052309953702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45967.052309953702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45967.052309953702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45967.052309953702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45967.052309953702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45967.052309953702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45967.052309953702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45967.052309953702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45967.052309953702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45967.052309953702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45967.052309953702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45967.052309953702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45967.052309953702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45967.052309953702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45967.052309953702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45967.052309953702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45967.052309953702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45967.052309953702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45967.052309953702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45967.052309953702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45967.052309953702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45967.052309953702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45967.052309953702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45967.052309953702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45967.052309953702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45967.052309953702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45967.052309953702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45967.052309953702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45967.052309953702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45967.052309953702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45967.052309953702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45967.052309953702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45967.052309953702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45967.052309953702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45967.052309953702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45967.052309953702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45967.052309953702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45967.052309953702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45967.052309953702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45967.052309953702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45967.052309953702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45967.052309953702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45967.052309953702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45967.052309953702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45967.052309953702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45967.052309953702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45967.052309953702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45967.052309953702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45967.052309953702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45967.052309953702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45967.052309953702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45967.052309953702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45967.052309953702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45967.052309953702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45967.052309953702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45967.052309953702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45967.052309953702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45967.052309953702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45967.052309953702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45967.052309953702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45967.052309953702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45967.052309953702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45967.052309953702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45967.052309953702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45967.052309953702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45967.052309953702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45967.052309953702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45967.052309953702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45967.052309953702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45967.052309953702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45967.052309953702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45967.052309953702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45967.052309953702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45967.052309953702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45967.052309953702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45967.052309953702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45967.052309953702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45967.052309953702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45967.052309953702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45967.052309953702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45967.052309953702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45967.052309953702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45967.052309953702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45967.052309953702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45967.052309953702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45967.052309953702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45967.052309953702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45967.052309953702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45967.052309953702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45967.052309953702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45967.052309953702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45967.052309953702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45967.052309953702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45967.052309953702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45967.052309953702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45967.052309953702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45967.052309953702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45967.052309953702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45967.052309953702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45967.052309953702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45967.052309953702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45967.052309953702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45967.052309953702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45967.052309953702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45967.052309953702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45967.052309953702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45967.052309953702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45967.052309953702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45967.052309953702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45967.052309953702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45967.052309953702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45967.052309953702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45967.052309953702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263.57159236110601</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0.26881458333082264</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0.12869884259271203</v>
      </c>
      <c r="H4" s="120">
        <v>45966.917939814812</v>
      </c>
      <c r="I4" s="116" t="str">
        <f>IFERROR(VLOOKUP(D4,DB!A:F,6,0),"")</f>
        <v>Generator-SG</v>
      </c>
      <c r="J4" s="116" t="str">
        <f>IFERROR(VLOOKUP(D4,DB!A:G,7,0),"")</f>
        <v>Dead</v>
      </c>
      <c r="K4" s="122" t="s">
        <v>39114</v>
      </c>
      <c r="L4" s="118" t="str">
        <f>IFERROR(VLOOKUP(D4,DB!A:I,9,0),"")</f>
        <v>Latis</v>
      </c>
    </row>
    <row r="5" spans="1:16" ht="15" customHeight="1">
      <c r="A5" s="116" t="s">
        <v>39116</v>
      </c>
      <c r="B5" s="116" t="str">
        <f>IFERROR(VLOOKUP(D5,DB!A:K,11,0),"")</f>
        <v>R4</v>
      </c>
      <c r="C5" s="117">
        <v>1</v>
      </c>
      <c r="D5" s="92" t="s">
        <v>37933</v>
      </c>
      <c r="E5" s="95" t="s">
        <v>39021</v>
      </c>
      <c r="F5" s="120"/>
      <c r="G5" s="121">
        <f ca="1">IFERROR(NOW()-F5,"")</f>
        <v>45967.052309953702</v>
      </c>
      <c r="H5" s="120">
        <v>45966.973414351851</v>
      </c>
      <c r="I5" s="116" t="str">
        <f>IFERROR(VLOOKUP(D5,DB!A:F,6,0),"")</f>
        <v>SCECO</v>
      </c>
      <c r="J5" s="116" t="str">
        <f>IFERROR(VLOOKUP(D5,DB!A:G,7,0),"")</f>
        <v>Good</v>
      </c>
      <c r="K5" s="122" t="s">
        <v>39117</v>
      </c>
      <c r="L5" s="118" t="str">
        <f>IFERROR(VLOOKUP(D5,DB!A:I,9,0),"")</f>
        <v>Latis</v>
      </c>
    </row>
    <row r="6" spans="1:16" ht="15" customHeight="1">
      <c r="A6" s="116"/>
      <c r="B6" s="116" t="str">
        <f>IFERROR(VLOOKUP(D6,DB!A:K,11,0),"")</f>
        <v/>
      </c>
      <c r="C6" s="92"/>
      <c r="D6" s="92"/>
      <c r="E6" s="95"/>
      <c r="F6" s="120"/>
      <c r="G6" s="121">
        <f ca="1">IFERROR(NOW()-F6,"")</f>
        <v>45967.052309953702</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45967.052309953702</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45967.052309953702</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45967.052309953702</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45967.052309953702</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45967.052309953702</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45967.052309953702</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45967.052309953702</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45967.052309953702</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45967.052309953702</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45967.052309953702</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45967.052309953702</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45967.052309953702</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45967.052309953702</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45967.052309953702</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45967.052309953702</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45967.052309953702</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45967.052309953702</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45967.052309953702</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45967.052309953702</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45967.052309953702</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45967.052309953702</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45967.052309953702</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45967.052309953702</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45967.052309953702</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45967.052309953702</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45967.052309953702</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45967.052309953702</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45967.052309953702</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45967.052309953702</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45967.052309953702</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45967.052309953702</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45967.052309953702</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45967.052309953702</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75.220249768513895</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40.86343263888557</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18.391198842589802</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9.9890972218418028E-2</v>
      </c>
      <c r="H5" s="147">
        <v>45966.946793981479</v>
      </c>
      <c r="I5" s="146" t="str">
        <f>IFERROR(VLOOKUP(D5,DB!A:F,6,0),"")</f>
        <v>SCECO</v>
      </c>
      <c r="J5" s="146" t="str">
        <f>IFERROR(VLOOKUP(D5,DB!A:G,7,0),"")</f>
        <v>Dead</v>
      </c>
      <c r="K5" s="146" t="s">
        <v>39125</v>
      </c>
      <c r="L5" s="146" t="str">
        <f>IFERROR(VLOOKUP(D5,DB!A:I,9,0),"")</f>
        <v>Latis</v>
      </c>
    </row>
    <row r="6" spans="1:13" ht="15">
      <c r="A6" s="146"/>
      <c r="B6" s="146" t="str">
        <f>IFERROR(VLOOKUP(D6,DB!A:K,11,0),"")</f>
        <v/>
      </c>
      <c r="C6" s="146"/>
      <c r="D6" s="146"/>
      <c r="E6" s="146"/>
      <c r="F6" s="147"/>
      <c r="G6" s="148">
        <f ca="1">IFERROR(NOW()-F6,"")</f>
        <v>45967.052309953702</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45967.052309953702</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45967.052309953702</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45967.052309953702</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45967.052309953702</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45967.052309953702</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45967.052309953702</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45967.052309953702</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45967.052309953702</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45967.052309953702</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45967.052309953702</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45967.052309953702</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45967.052309953702</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45967.052309953702</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45967.052309953702</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45967.052309953702</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45967.052309953702</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45967.052309953702</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45967.052309953702</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45967.052309953702</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45967.052309953702</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45967.052309953702</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45967.052309953702</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45967.052309953702</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45967.052309953702</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45967.052309953702</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45967.052309953702</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45967.052309953702</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45967.052309953702</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45967.052309953702</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45967.052309953702</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45967.052309953702</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45967.052309953702</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45967.052309953702</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45967.052309953702</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45967.052309953702</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45967.052309953702</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45967.052309953702</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45967.052309953702</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45967.052309953702</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45967.052309953702</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45967.052309953702</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45967.052309953702</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45967.052309953702</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45967.052309953702</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45967.052309953702</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45967.052309953702</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45967.052309953702</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45967.052309953702</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45967.052309953702</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45967.052309953702</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45967.052309953702</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45967.052309953702</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45967.052309953702</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45967.052309953702</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45967.052309953702</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45967.052309953702</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45967.052309953702</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45967.052309953702</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45967.052309953702</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45967.052309953702</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45967.052309953702</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45967.052309953702</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45967.052309953702</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45967.052309953702</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45967.052309953702</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45967.052309953702</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45967.052309953702</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45967.052309953702</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45967.052309953702</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45967.052309953702</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45967.052309953702</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45967.052309953702</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45967.052309953702</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45967.052309953702</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45967.052309953702</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45967.052309953702</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45967.052309953702</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45967.052309953702</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45967.052309953702</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45967.052309953702</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45967.052309953702</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45967.052309953702</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45967.052309953702</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45967.052309953702</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45967.052309953702</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45967.052309953702</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45967.052309953702</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45967.052309953702</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45967.052309953702</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45967.052309953702</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45967.052309953702</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45967.052309953702</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45967.052309953702</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45967.052309953702</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45967.052309953702</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45967.052309953702</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45967.052309953702</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45967.052309953702</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45967.052309953702</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45967.052309953702</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45967.052309953702</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45967.052309953702</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45967.052309953702</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45967.052309953702</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45967.052309953702</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45967.052309953702</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45967.052309953702</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45967.052309953702</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45967.052309953702</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45967.052309953702</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45967.052309953702</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45967.052309953702</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45967.052309953702</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45967.052309953702</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45967.052309953702</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45967.052309953702</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45967.052309953702</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45967.052309953702</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45967.052309953702</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45967.052309953702</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45967.052309953702</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45967.052309953702</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45967.052309953702</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45967.052309953702</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45967.052309953702</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45967.052309953702</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45967.052309953702</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45967.052309953702</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45967.052309953702</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45967.052309953702</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45967.052309953702</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45967.052309953702</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45967.052309953702</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45967.052309953702</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45967.052309953702</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45967.052309953702</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45967.052309953702</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45967.052309953702</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45967.052309953702</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45967.052309953702</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45967.052309953702</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45967.052309953702</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45967.052309953702</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45967.052309953702</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45967.052309953702</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45967.052309953702</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45967.052309953702</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45967.052309953702</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45967.052309953702</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45967.052309953702</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45967.052309953702</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45967.052309953702</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45967.052309953702</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45967.052309953702</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45967.052309953702</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45967.052309953702</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45967.052309953702</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45967.052309953702</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45967.052309953702</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45967.052309953702</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45967.052309953702</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45967.052309953702</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45967.052309953702</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45967.052309953702</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45967.052309953702</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45967.052309953702</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45967.052309953702</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45967.052309953702</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45967.052309953702</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45967.052309953702</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45967.052309953702</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45967.052309953702</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45967.052309953702</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45967.052309953702</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45967.052309953702</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45967.052309953702</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45967.052309953702</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45967.052309953702</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45967.052309953702</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45967.052309953702</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45967.052309953702</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45967.052309953702</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45967.052309953702</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45967.052309953702</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45967.052309953702</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45967.052309953702</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45967.052309953702</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45967.052309953702</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45967.052309953702</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45967.052309953702</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45967.052309953702</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45967.052309953702</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45967.052309953702</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45967.052309953702</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45967.052309953702</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45967.052309953702</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45967.052309953702</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45967.052309953702</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45967.052309953702</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45967.052309953702</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45967.052309953702</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45967.052309953702</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45967.052309953702</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45967.052309953702</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45967.052309953702</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45967.052309953702</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45967.052309953702</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45967.052309953702</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45967.052309953702</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45967.052309953702</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45967.052309953702</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45967.052309953702</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45967.052309953702</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45967.052309953702</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45967.052309953702</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45967.052309953702</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45967.052309953702</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45967.052309953702</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45967.052309953702</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45967.052309953702</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45967.052309953702</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45967.052309953702</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45967.052309953702</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45967.052309953702</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45967.052309953702</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45967.052309953702</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45967.052309953702</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45967.052309953702</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45967.052309953702</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45967.052309953702</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45967.052309953702</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45967.052309953702</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45967.052309953702</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45967.052309953702</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45967.052309953702</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45967.052309953702</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45967.052309953702</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45967.052309953702</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45967.052309953702</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45967.052309953702</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45967.052309953702</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45967.052309953702</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45967.052309953702</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45967.052309953702</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45967.052309953702</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45967.052309953702</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45967.052309953702</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45967.052309953702</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45967.052309953702</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45967.052309953702</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45967.052309953702</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45967.052309953702</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45967.052309953702</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45967.052309953702</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45967.052309953702</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45967.052309953702</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45967.052309953702</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45967.052309953702</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45967.052309953702</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45967.052309953702</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45967.052309953702</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45967.052309953702</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45967.052309953702</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45967.052309953702</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45967.052309953702</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45967.052309953702</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45967.052309953702</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45967.052309953702</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45967.052309953702</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45967.052309953702</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45967.052309953702</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45967.052309953702</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45967.052309953702</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45967.052309953702</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45967.052309953702</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45967.052309953702</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45967.052309953702</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45967.052309953702</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45967.052309953702</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45967.052309953702</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45967.052309953702</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45967.052309953702</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45967.052309953702</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45967.052309953702</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45967.052309953702</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45967.052309953702</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45967.052309953702</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45967.052309953702</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45967.052309953702</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45967.052309953702</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45967.052309953702</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45967.052309953702</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45967.052309953702</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45967.052309953702</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45967.052309953702</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45967.052309953702</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45967.052309953702</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45967.052309953702</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45967.052309953702</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45967.052309953702</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45967.052309953702</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45967.052309953702</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45967.052309953702</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45967.052309953702</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45967.052309953702</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45967.052309953702</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45967.052309953702</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45967.052309953702</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45967.052309953702</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45967.052309953702</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45967.052309953702</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t="s">
        <v>7615</v>
      </c>
      <c r="E2" s="103"/>
      <c r="F2" s="104"/>
      <c r="G2" s="75">
        <f ca="1">IFERROR(NOW()-F2,"-")</f>
        <v>45967.052309953702</v>
      </c>
      <c r="H2" s="104"/>
      <c r="I2" s="100" t="str">
        <f>IFERROR(VLOOKUP(D2,DB!A:F,6,0),"")</f>
        <v>SCECO-Rental-Genset</v>
      </c>
      <c r="J2" s="99" t="str">
        <f>IFERROR(VLOOKUP(D2,DB!A:G,7,0),"")</f>
        <v>Good</v>
      </c>
      <c r="K2" s="105"/>
      <c r="L2" s="106" t="str">
        <f>IFERROR(VLOOKUP(D2,DB!A:I,9,0),"")</f>
        <v>Zain</v>
      </c>
    </row>
    <row r="3" spans="1:12" ht="31.5" customHeight="1">
      <c r="A3" s="101"/>
      <c r="B3" s="100"/>
      <c r="C3" s="102"/>
      <c r="D3" s="100"/>
      <c r="E3" s="103"/>
      <c r="F3" s="104"/>
      <c r="G3" s="75">
        <f ca="1">IFERROR(NOW()-F3,"-")</f>
        <v>45967.052309953702</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45967.052309953702</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45967.052309953702</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45967.052309953702</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45967.052309953702</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45967.052309953702</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45967.052309953702</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45967.052309953702</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45967.052309953702</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45967.052309953702</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45967.052309953702</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45967.052309953702</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45967.052309953702</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45967.052309953702</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45967.052309953702</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45967.052309953702</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45967.052309953702</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45967.052309953702</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2025-11-05T22:15:20Z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