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06" documentId="13_ncr:1_{F6CB121F-512D-4AA6-A0C1-0FB36C537598}" xr6:coauthVersionLast="47" xr6:coauthVersionMax="47" xr10:uidLastSave="{14E886BA-A76F-4FDB-A678-79ADA3AFA19D}"/>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<sst xmlns="http://schemas.openxmlformats.org/spreadsheetml/2006/main" count="180281" uniqueCount="39125">
  <si>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</si>
  <si>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</si>
  <si>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</si>
  <si>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</si>
  <si>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</si>
  <si>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</si>
  <si>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</si>
  <si>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</si>
  <si>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</si>
  <si>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</si>
  <si>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</si>
  <si>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</si>
  <si>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</si>
  <si>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</si>
  <si>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</si>
  <si>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</si>
  <si>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</si>
  <si>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</si>
  <si>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</si>
  <si>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</si>
  <si>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</si>
  <si>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</si>
  <si>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</si>
  <si>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</si>
  <si>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</si>
  <si>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</si>
  <si>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</si>
  <si>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</si>
  <si>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</si>
  <si>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</si>
  <si>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</si>
  <si>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</si>
  <si>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</si>
  <si>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</si>
  <si>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</si>
  <si>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</si>
  <si>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</si>
  <si>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</si>
  <si>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</si>
  <si>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</si>
  <si>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</si>
  <si>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</si>
  <si>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</si>
  <si>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</si>
  <si>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</si>
  <si>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</si>
  <si>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</si>
  <si>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</si>
  <si>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</si>
  <si>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</si>
  <si>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</si>
  <si>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</si>
  <si>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</si>
  <si>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</si>
  <si>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</si>
  <si>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</si>
  <si>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</si>
  <si>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</si>
  <si>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</si>
  <si>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</si>
  <si>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</si>
  <si>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</si>
  <si>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</si>
  <si>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</si>
  <si>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</si>
  <si>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</si>
  <si>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</si>
  <si>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</si>
  <si>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</si>
  <si>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</si>
  <si>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</si>
  <si>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</si>
  <si>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</si>
  <si>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</si>
  <si>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</si>
  <si>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</si>
  <si>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</si>
  <si>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</si>
  <si>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</si>
  <si>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</si>
  <si>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</si>
  <si>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</si>
  <si>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</si>
  <si>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</si>
  <si>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</si>
  <si>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</si>
  <si>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</si>
  <si>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</si>
  <si>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</si>
  <si>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</si>
  <si>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</si>
  <si>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</si>
  <si>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</si>
  <si>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</si>
  <si>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</si>
  <si>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</si>
  <si>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</si>
  <si>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</si>
  <si>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</si>
  <si>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</si>
  <si>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</si>
  <si>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</si>
  <si>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</si>
  <si>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</si>
  <si>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</si>
  <si>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</si>
  <si>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</si>
  <si>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</si>
  <si>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</si>
  <si>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</si>
  <si>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</si>
  <si>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</si>
  <si>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</si>
  <si>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</si>
  <si>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</si>
  <si>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</si>
  <si>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</si>
  <si>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</si>
  <si>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</si>
  <si>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</si>
  <si>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</si>
  <si>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</si>
  <si>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</si>
  <si>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</si>
  <si>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</si>
  <si>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</si>
  <si>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</si>
  <si>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</si>
  <si>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</si>
  <si>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</si>
  <si>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</si>
  <si>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</si>
  <si>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</si>
  <si>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</si>
  <si>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</si>
  <si>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</si>
  <si>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</si>
  <si>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</si>
  <si>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</si>
  <si>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</si>
  <si>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</si>
  <si>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</si>
  <si>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</si>
  <si>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</si>
  <si>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</si>
  <si>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</si>
  <si>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</si>
  <si>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</si>
  <si>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</si>
  <si>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</si>
  <si>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</si>
  <si>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</si>
  <si>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</si>
  <si>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</si>
  <si>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</si>
  <si>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</si>
  <si>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</si>
  <si>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</si>
  <si>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</si>
  <si>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</si>
  <si>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</si>
  <si>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</si>
  <si>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</si>
  <si>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</si>
  <si>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</si>
  <si>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</si>
  <si>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</si>
  <si>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</si>
  <si>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</si>
  <si>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</si>
  <si>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</si>
  <si>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</si>
  <si>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</si>
  <si>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</si>
  <si>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</si>
  <si>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</si>
  <si>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</si>
  <si>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</si>
  <si>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</si>
  <si>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</si>
  <si>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</si>
  <si>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</si>
  <si>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</si>
  <si>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</si>
  <si>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</si>
  <si>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</si>
  <si>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</si>
  <si>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</si>
  <si>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</si>
  <si>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</si>
  <si>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</si>
  <si>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</si>
  <si>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</si>
  <si>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</si>
  <si>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</si>
  <si>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</si>
  <si>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</si>
  <si>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</si>
  <si>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</si>
  <si>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</si>
  <si>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</si>
  <si>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</si>
  <si>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</si>
  <si>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</si>
  <si>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</si>
  <si>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</si>
  <si>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</si>
  <si>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</si>
  <si>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</si>
  <si>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</si>
  <si>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</si>
  <si>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</si>
  <si>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</si>
  <si>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</si>
  <si>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</si>
  <si>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</si>
  <si>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</si>
  <si>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</si>
  <si>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</si>
  <si>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</si>
  <si>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</si>
  <si>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</si>
  <si>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</si>
  <si>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</si>
  <si>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</si>
  <si>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</si>
  <si>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</si>
  <si>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</si>
  <si>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</si>
  <si>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</si>
  <si>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</si>
  <si>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</si>
  <si>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</si>
  <si>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</si>
  <si>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</si>
  <si>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</si>
  <si>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</si>
  <si>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</si>
  <si>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</si>
  <si>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</si>
  <si>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</si>
  <si>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</si>
  <si>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</si>
  <si>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</si>
  <si>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</si>
  <si>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</si>
  <si>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</si>
  <si>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</si>
  <si>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</si>
  <si>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</si>
  <si>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</si>
  <si>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</si>
  <si>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</si>
  <si>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</si>
  <si>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</si>
  <si>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</si>
  <si>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</si>
  <si>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</si>
  <si>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</si>
  <si>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</si>
  <si>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</si>
  <si>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</si>
  <si>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</si>
  <si>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</si>
  <si>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</si>
  <si>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</si>
  <si>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</si>
  <si>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</si>
  <si>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</si>
  <si>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</si>
  <si>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</si>
  <si>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</si>
  <si>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</si>
  <si>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</si>
  <si>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</si>
  <si>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</si>
  <si>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</si>
  <si>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</si>
  <si>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</si>
  <si>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</si>
  <si>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</si>
  <si>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</si>
  <si>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</si>
  <si>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</si>
  <si>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</si>
  <si>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</si>
  <si>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</si>
  <si>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</si>
  <si>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</si>
  <si>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</si>
  <si>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</si>
  <si>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</si>
  <si>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</si>
  <si>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</si>
  <si>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</si>
  <si>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</si>
  <si>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</si>
  <si>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</si>
  <si>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</si>
  <si>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</si>
  <si>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</si>
  <si>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</si>
  <si>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</si>
  <si>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</si>
  <si>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</si>
  <si>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</si>
  <si>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</si>
  <si>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</si>
  <si>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</si>
  <si>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</si>
  <si>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</si>
  <si>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</si>
  <si>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</si>
  <si>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</si>
  <si>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</si>
  <si>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</si>
  <si>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</si>
  <si>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</si>
  <si>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</si>
  <si>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</si>
  <si>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</si>
  <si>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</si>
  <si>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</si>
  <si>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</si>
  <si>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</si>
  <si>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</si>
  <si>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</si>
  <si>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</si>
  <si>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</si>
  <si>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</si>
  <si>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</si>
  <si>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</si>
  <si>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</si>
  <si>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</si>
  <si>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</si>
  <si>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</si>
  <si>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</si>
  <si>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</si>
  <si>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</si>
  <si>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</si>
  <si>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</si>
  <si>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</si>
  <si>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</si>
  <si>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</si>
  <si>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</si>
  <si>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</si>
  <si>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</si>
  <si>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</si>
  <si>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</si>
  <si>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</si>
  <si>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</si>
  <si>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</si>
  <si>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</si>
  <si>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</si>
  <si>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</si>
  <si>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</si>
  <si>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</si>
  <si>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</si>
  <si>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</si>
  <si>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</si>
  <si>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</si>
  <si>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</si>
  <si>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</si>
  <si>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</si>
  <si>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</si>
  <si>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</si>
  <si>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</si>
  <si>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</si>
  <si>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</si>
  <si>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</si>
  <si>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</si>
  <si>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</si>
  <si>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</si>
  <si>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</si>
  <si>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</si>
  <si>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</si>
  <si>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</si>
  <si>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</si>
  <si>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</si>
  <si>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</si>
  <si>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</si>
  <si>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</si>
  <si>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</si>
  <si>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</si>
  <si>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</si>
  <si>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</si>
  <si>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</si>
  <si>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</si>
  <si>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</si>
  <si>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</si>
  <si>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</si>
  <si>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</si>
  <si>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</si>
  <si>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</si>
  <si>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</si>
  <si>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</si>
  <si>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</si>
  <si>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</si>
  <si>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</si>
  <si>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</si>
  <si>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</si>
  <si>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</si>
  <si>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</si>
  <si>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</si>
  <si>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</si>
  <si>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</si>
  <si>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</si>
  <si>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</si>
  <si>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</si>
  <si>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</si>
  <si>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</si>
  <si>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</si>
  <si>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</si>
  <si>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</si>
  <si>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</si>
  <si>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</si>
  <si>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</si>
  <si>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</si>
  <si>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</si>
  <si>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</si>
  <si>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</si>
  <si>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</si>
  <si>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</si>
  <si>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</si>
  <si>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</si>
  <si>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</si>
  <si>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</si>
  <si>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</si>
  <si>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</si>
  <si>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</si>
  <si>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</si>
  <si>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</si>
  <si>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</si>
  <si>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</si>
  <si>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</si>
  <si>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</si>
  <si>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</si>
  <si>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</si>
  <si>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</si>
  <si>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</si>
  <si>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</si>
  <si>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</si>
  <si>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</si>
  <si>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</si>
  <si>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</si>
  <si>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</si>
  <si>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</si>
  <si>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</si>
  <si>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</si>
  <si>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</si>
  <si>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</si>
  <si>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</si>
  <si>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</si>
  <si>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</si>
  <si>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</si>
  <si>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</si>
  <si>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</si>
  <si>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</si>
  <si>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</si>
  <si>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</si>
  <si>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</si>
  <si>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</si>
  <si>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</si>
  <si>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</si>
  <si>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</si>
  <si>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</si>
  <si>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</si>
  <si>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</si>
  <si>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</si>
  <si>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</si>
  <si>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</si>
  <si>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</si>
  <si>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</si>
  <si>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</si>
  <si>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</si>
  <si>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</si>
  <si>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</si>
  <si>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</si>
  <si>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</si>
  <si>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</si>
  <si>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</si>
  <si>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</si>
  <si>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</si>
  <si>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</si>
  <si>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</si>
  <si>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</si>
  <si>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</si>
  <si>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</si>
  <si>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</si>
  <si>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</si>
  <si>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</si>
  <si>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</si>
  <si>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</si>
  <si>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</si>
  <si>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</si>
  <si>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</si>
  <si>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</si>
  <si>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</si>
  <si>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</si>
  <si>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</si>
  <si>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</si>
  <si>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</si>
  <si>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</si>
  <si>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</si>
  <si>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</si>
  <si>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</si>
  <si>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</si>
  <si>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</si>
  <si>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</si>
  <si>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</si>
  <si>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</si>
  <si>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</si>
  <si>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</si>
  <si>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</si>
  <si>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</si>
  <si>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</si>
  <si>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</si>
  <si>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</si>
  <si>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</si>
  <si>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</si>
  <si>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</si>
  <si>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</si>
  <si>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</si>
  <si>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</si>
  <si>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</si>
  <si>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</si>
  <si>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</si>
  <si>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</si>
  <si>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</si>
  <si>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</si>
  <si>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</si>
  <si>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</si>
  <si>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</si>
  <si>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</si>
  <si>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</si>
  <si>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</si>
  <si>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</si>
  <si>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</si>
  <si>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</si>
  <si>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</si>
  <si>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</si>
  <si>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</si>
  <si>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</si>
  <si>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</si>
  <si>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</si>
  <si>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</si>
  <si>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</si>
  <si>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</si>
  <si>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</si>
  <si>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</si>
  <si>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</si>
  <si>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</si>
  <si>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</si>
  <si>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</si>
  <si>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</si>
  <si>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</si>
  <si>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</si>
  <si>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</si>
  <si>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</si>
  <si>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</si>
  <si>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</si>
  <si>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</si>
  <si>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</si>
  <si>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</si>
  <si>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</si>
  <si>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</si>
  <si>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</si>
  <si>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</si>
  <si>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</si>
  <si>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</si>
  <si>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</si>
  <si>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</si>
  <si>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</si>
  <si>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</si>
  <si>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</si>
  <si>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</si>
  <si>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</si>
  <si>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</si>
  <si>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</si>
  <si>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</si>
  <si>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</si>
  <si>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</si>
  <si>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</si>
  <si>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</si>
  <si>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</si>
  <si>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</si>
  <si>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</si>
  <si>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</si>
  <si>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</si>
  <si>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</si>
  <si>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</si>
  <si>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</si>
  <si>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</si>
  <si>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</si>
  <si>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</si>
  <si>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</si>
  <si>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</si>
  <si>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</si>
  <si>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</si>
  <si>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</si>
  <si>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</si>
  <si>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</si>
  <si>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</si>
  <si>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</si>
  <si>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</si>
  <si>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</si>
  <si>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</si>
  <si>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</si>
  <si>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</si>
  <si>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</si>
  <si>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</si>
  <si>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</si>
  <si>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</si>
  <si>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</si>
  <si>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</si>
  <si>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</si>
  <si>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</si>
  <si>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</si>
  <si>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</si>
  <si>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</si>
  <si>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</si>
  <si>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</si>
  <si>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</si>
  <si>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</si>
  <si>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</si>
  <si>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</si>
  <si>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</si>
  <si>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</si>
  <si>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</si>
  <si>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</si>
  <si>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</si>
  <si>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</si>
  <si>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</si>
  <si>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</si>
  <si>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</si>
  <si>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</si>
  <si>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</si>
  <si>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</si>
  <si>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</si>
  <si>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</si>
  <si>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</si>
  <si>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</si>
  <si>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</si>
  <si>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</si>
  <si>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</si>
  <si>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</si>
  <si>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</si>
  <si>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</si>
  <si>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</si>
  <si>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</si>
  <si>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</si>
  <si>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</si>
  <si>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</si>
  <si>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</si>
  <si>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</si>
  <si>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</si>
  <si>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</si>
  <si>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</si>
  <si>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</si>
  <si>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</si>
  <si>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</si>
  <si>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</si>
  <si>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</si>
  <si>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</si>
  <si>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</si>
  <si>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</si>
  <si>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</si>
  <si>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</si>
  <si>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</si>
  <si>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</si>
  <si>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</si>
  <si>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</si>
  <si>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</si>
  <si>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</si>
  <si>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</si>
  <si>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</si>
  <si>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</si>
  <si>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</si>
  <si>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</si>
  <si>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</si>
  <si>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</si>
  <si>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</si>
  <si>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</si>
  <si>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</si>
  <si>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</si>
  <si>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</si>
  <si>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</si>
  <si>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</si>
  <si>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</si>
  <si>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</si>
  <si>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</si>
  <si>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</si>
  <si>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</si>
  <si>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</si>
  <si>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</si>
  <si>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</si>
  <si>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</si>
  <si>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</si>
  <si>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</si>
  <si>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</si>
  <si>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</si>
  <si>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</si>
  <si>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</si>
  <si>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</si>
  <si>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</si>
  <si>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</si>
  <si>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</si>
  <si>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</si>
  <si>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</si>
  <si>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</si>
  <si>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</si>
  <si>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</si>
  <si>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</si>
  <si>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</si>
  <si>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</si>
  <si>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</si>
  <si>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</si>
  <si>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</si>
  <si>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</si>
  <si>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</si>
  <si>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</si>
  <si>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</si>
  <si>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</si>
  <si>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</si>
  <si>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</si>
  <si>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</si>
  <si>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</si>
  <si>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</si>
  <si>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</si>
  <si>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</si>
  <si>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</si>
  <si>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</si>
  <si>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</si>
  <si>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</si>
  <si>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</si>
  <si>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</si>
  <si>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</si>
  <si>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</si>
  <si>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</si>
  <si>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</si>
  <si>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</si>
  <si>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</si>
  <si>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</si>
  <si>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</si>
  <si>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</si>
  <si>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</si>
  <si>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</si>
  <si>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</si>
  <si>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</si>
  <si>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</si>
  <si>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</si>
  <si>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</si>
  <si>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</si>
  <si>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</si>
  <si>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</si>
  <si>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</si>
  <si>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</si>
  <si>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</si>
  <si>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</si>
  <si>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</si>
  <si>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</si>
  <si>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</si>
  <si>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</si>
  <si>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</si>
  <si>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</si>
  <si>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</si>
  <si>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</si>
  <si>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</si>
  <si>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</si>
  <si>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</si>
  <si>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</si>
  <si>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</si>
  <si>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</si>
  <si>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</si>
  <si>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</si>
  <si>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</si>
  <si>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</si>
  <si>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</si>
  <si>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</si>
  <si>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</si>
  <si>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</si>
  <si>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</si>
  <si>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</si>
  <si>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</si>
  <si>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</si>
  <si>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</si>
  <si>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</si>
  <si>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</si>
  <si>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</si>
  <si>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</si>
  <si>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</si>
  <si>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</si>
  <si>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</si>
  <si>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</si>
  <si>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</si>
  <si>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</si>
  <si>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</si>
  <si>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</si>
  <si>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</si>
  <si>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</si>
  <si>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</si>
  <si>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</si>
  <si>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</si>
  <si>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</si>
  <si>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</si>
  <si>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</si>
  <si>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</si>
  <si>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</si>
  <si>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</si>
  <si>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</si>
  <si>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</si>
  <si>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</si>
  <si>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</si>
  <si>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</si>
  <si>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</si>
  <si>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</si>
  <si>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</si>
  <si>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</si>
  <si>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</si>
  <si>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</si>
  <si>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</si>
  <si>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</si>
  <si>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</si>
  <si>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</si>
  <si>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</si>
  <si>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</si>
  <si>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</si>
  <si>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</si>
  <si>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</si>
  <si>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</si>
  <si>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</si>
  <si>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</si>
  <si>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</si>
  <si>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</si>
  <si>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</si>
  <si>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</si>
  <si>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</si>
  <si>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</si>
  <si>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</si>
  <si>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</si>
  <si>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</si>
  <si>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</si>
  <si>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</si>
  <si>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</si>
  <si>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</si>
  <si>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</si>
  <si>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</si>
  <si>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</si>
  <si>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</si>
  <si>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</si>
  <si>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</si>
  <si>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</si>
  <si>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</si>
  <si>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</si>
  <si>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</si>
  <si>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</si>
  <si>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</si>
  <si>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</si>
  <si>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</si>
  <si>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</si>
  <si>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</si>
  <si>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</si>
  <si>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</si>
  <si>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</si>
  <si>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</si>
  <si>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</si>
  <si>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</si>
  <si>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</si>
  <si>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</si>
  <si>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</si>
  <si>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</si>
  <si>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</si>
  <si>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</si>
  <si>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</si>
  <si>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</si>
  <si>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</si>
  <si>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</si>
  <si>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</si>
  <si>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</si>
  <si>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</si>
  <si>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</si>
  <si>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</si>
  <si>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</si>
  <si>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</si>
  <si>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</si>
  <si>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</si>
  <si>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</si>
  <si>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</si>
  <si>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</si>
  <si>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</si>
  <si>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</si>
  <si>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</si>
  <si>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</si>
  <si>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</si>
  <si>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</si>
  <si>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</si>
  <si>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</si>
  <si>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</si>
  <si>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</si>
  <si>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</si>
  <si>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</si>
  <si>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</si>
  <si>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</si>
  <si>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</si>
  <si>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</si>
  <si>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</si>
  <si>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</si>
  <si>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</si>
  <si>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</si>
  <si>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</si>
  <si>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</si>
  <si>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</si>
  <si>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</si>
  <si>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</si>
  <si>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</si>
  <si>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</si>
  <si>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</si>
  <si>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</si>
  <si>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</si>
  <si>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</si>
  <si>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</si>
  <si>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</si>
  <si>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</si>
  <si>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</si>
  <si>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</si>
  <si>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</si>
  <si>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</si>
  <si>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</si>
  <si>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</si>
  <si>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</si>
  <si>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</si>
  <si>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</si>
  <si>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</si>
  <si>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</si>
  <si>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</si>
  <si>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</si>
  <si>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</si>
  <si>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</si>
  <si>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</si>
  <si>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</si>
  <si>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</si>
  <si>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</si>
  <si>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</si>
  <si>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</si>
  <si>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</si>
  <si>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</si>
  <si>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</si>
  <si>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</si>
  <si>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</si>
  <si>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</si>
  <si>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</si>
  <si>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</si>
  <si>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</si>
  <si>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</si>
  <si>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</si>
  <si>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</si>
  <si>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</si>
  <si>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</si>
  <si>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</si>
  <si>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</si>
  <si>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</si>
  <si>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</si>
  <si>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</si>
  <si>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</si>
  <si>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</si>
  <si>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</si>
  <si>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</si>
  <si>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</si>
  <si>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</si>
  <si>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</si>
  <si>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</si>
  <si>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</si>
  <si>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</si>
  <si>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</si>
  <si>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</si>
  <si>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</si>
  <si>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</si>
  <si>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</si>
  <si>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</si>
  <si>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</si>
  <si>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</si>
  <si>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</si>
  <si>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</si>
  <si>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</si>
  <si>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</si>
  <si>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</si>
  <si>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</si>
  <si>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</si>
  <si>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</si>
  <si>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</si>
  <si>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</si>
  <si>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</si>
  <si>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</si>
  <si>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</si>
  <si>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</si>
  <si>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</si>
  <si>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</si>
  <si>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</si>
  <si>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</si>
  <si>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</si>
  <si>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</si>
  <si>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</si>
  <si>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</si>
  <si>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</si>
  <si>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</si>
  <si>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</si>
  <si>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</si>
  <si>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</si>
  <si>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</si>
  <si>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</si>
  <si>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</si>
  <si>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</si>
  <si>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</si>
  <si>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</si>
  <si>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</si>
  <si>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</si>
  <si>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</si>
  <si>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</si>
  <si>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</si>
  <si>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</si>
  <si>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</si>
  <si>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</si>
  <si>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</si>
  <si>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</si>
  <si>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</si>
  <si>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</si>
  <si>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</si>
  <si>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</si>
  <si>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</si>
  <si>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</si>
  <si>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</si>
  <si>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</si>
  <si>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</si>
  <si>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</si>
  <si>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</si>
  <si>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</si>
  <si>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</si>
  <si>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</si>
  <si>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</si>
  <si>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</si>
  <si>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</si>
  <si>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</si>
  <si>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</si>
  <si>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</si>
  <si>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</si>
  <si>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</si>
  <si>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</si>
  <si>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</si>
  <si>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</si>
  <si>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</si>
  <si>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</si>
  <si>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</si>
  <si>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</si>
  <si>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</si>
  <si>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</si>
  <si>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</si>
  <si>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</si>
  <si>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</si>
  <si>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</si>
  <si>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</si>
  <si>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</si>
  <si>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</si>
  <si>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</si>
  <si>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</si>
  <si>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</si>
  <si>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</si>
  <si>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</si>
  <si>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</si>
  <si>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</si>
  <si>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</si>
  <si>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</si>
  <si>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</si>
  <si>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</si>
  <si>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</si>
  <si>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</si>
  <si>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</si>
  <si>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</si>
  <si>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</si>
  <si>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</si>
  <si>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</si>
  <si>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</si>
  <si>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</si>
  <si>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</si>
  <si>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</si>
  <si>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</si>
  <si>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</si>
  <si>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</si>
  <si>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</si>
  <si>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</si>
  <si>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</si>
  <si>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</si>
  <si>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</si>
  <si>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</si>
  <si>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</si>
  <si>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</si>
  <si>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</si>
  <si>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</si>
  <si>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</si>
  <si>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</si>
  <si>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</si>
  <si>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</si>
  <si>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</si>
  <si>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</si>
  <si>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</si>
  <si>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</si>
  <si>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</si>
  <si>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</si>
  <si>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</si>
  <si>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</si>
  <si>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</si>
  <si>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</si>
  <si>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</si>
  <si>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</si>
  <si>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</si>
  <si>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</si>
  <si>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</si>
  <si>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</si>
  <si>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</si>
  <si>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</si>
  <si>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</si>
  <si>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</si>
  <si>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</si>
  <si>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</si>
  <si>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</si>
  <si>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</si>
  <si>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</si>
  <si>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</si>
  <si>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</si>
  <si>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</si>
  <si>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</si>
  <si>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</si>
  <si>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</si>
  <si>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</si>
  <si>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</si>
  <si>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</si>
  <si>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</si>
  <si>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</si>
  <si>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</si>
  <si>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</si>
  <si>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</si>
  <si>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</si>
  <si>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</si>
  <si>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</si>
  <si>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</si>
  <si>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</si>
  <si>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</si>
  <si>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</si>
  <si>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</si>
  <si>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</si>
  <si>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</si>
  <si>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</si>
  <si>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</si>
  <si>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</si>
  <si>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</si>
  <si>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</si>
  <si>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</si>
  <si>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</si>
  <si>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</si>
  <si>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</si>
  <si>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</si>
  <si>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</si>
  <si>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</si>
  <si>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</si>
  <si>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</si>
  <si>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</si>
  <si>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</si>
  <si>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</si>
  <si>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</si>
  <si>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</si>
  <si>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</si>
  <si>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</si>
  <si>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</si>
  <si>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</si>
  <si>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</si>
  <si>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</si>
  <si>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</si>
  <si>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</si>
  <si>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</si>
  <si>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</si>
  <si>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</si>
  <si>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</si>
  <si>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</si>
  <si>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</si>
  <si>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</si>
  <si>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</si>
  <si>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</si>
  <si>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</si>
  <si>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</si>
  <si>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</si>
  <si>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</si>
  <si>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</si>
  <si>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</si>
  <si>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</si>
  <si>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</si>
  <si>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</si>
  <si>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</si>
  <si>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</si>
  <si>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</si>
  <si>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</si>
  <si>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</si>
  <si>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</si>
  <si>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</si>
  <si>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</si>
  <si>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</si>
  <si>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</si>
  <si>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</si>
  <si>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</si>
  <si>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</si>
  <si>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</si>
  <si>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</si>
  <si>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</si>
  <si>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</si>
  <si>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</si>
  <si>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</si>
  <si>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</si>
  <si>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</si>
  <si>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</si>
  <si>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</si>
  <si>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</si>
  <si>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</si>
  <si>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</si>
  <si>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</si>
  <si>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</si>
  <si>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</si>
  <si>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</si>
  <si>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</si>
  <si>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</si>
  <si>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</si>
  <si>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</si>
  <si>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</si>
  <si>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</si>
  <si>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</si>
  <si>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</si>
  <si>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</si>
  <si>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</si>
  <si>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</si>
  <si>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</si>
  <si>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</si>
  <si>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</si>
  <si>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</si>
  <si>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</si>
  <si>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</si>
  <si>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</si>
  <si>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</si>
  <si>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</si>
  <si>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</si>
  <si>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</si>
  <si>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</si>
  <si>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</si>
  <si>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</si>
  <si>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</si>
  <si>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</si>
  <si>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</si>
  <si>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</si>
  <si>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</si>
  <si>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</si>
  <si>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</si>
  <si>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</si>
  <si>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</si>
  <si>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</si>
  <si>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</si>
  <si>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</si>
  <si>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</si>
  <si>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</si>
  <si>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</si>
  <si>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</si>
  <si>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</si>
  <si>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</si>
  <si>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</si>
  <si>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</si>
  <si>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</si>
  <si>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</si>
  <si>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</si>
  <si>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</si>
  <si>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</si>
  <si>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</si>
  <si>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</si>
  <si>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</si>
  <si>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</si>
  <si>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</si>
  <si>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</si>
  <si>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</si>
  <si>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</si>
  <si>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</si>
  <si>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</si>
  <si>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</si>
  <si>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</si>
  <si>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</si>
  <si>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</si>
  <si>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</si>
  <si>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</si>
  <si>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</si>
  <si>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</si>
  <si>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</si>
  <si>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</si>
  <si>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</si>
  <si>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</si>
  <si>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</si>
  <si>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</si>
  <si>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</si>
  <si>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</si>
  <si>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</si>
  <si>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</si>
  <si>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</si>
  <si>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</si>
  <si>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</si>
  <si>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</si>
  <si>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</si>
  <si>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</si>
  <si>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</si>
  <si>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</si>
  <si>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</si>
  <si>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</si>
  <si>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</si>
  <si>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</si>
  <si>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</si>
  <si>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</si>
  <si>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</si>
  <si>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</si>
  <si>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</si>
  <si>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</si>
  <si>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</si>
  <si>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</si>
  <si>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</si>
  <si>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</si>
  <si>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</si>
  <si>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</si>
  <si>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</si>
  <si>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</si>
  <si>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</si>
  <si>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</si>
  <si>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</si>
  <si>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</si>
  <si>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</si>
  <si>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</si>
  <si>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</si>
  <si>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</si>
  <si>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</si>
  <si>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</si>
  <si>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</si>
  <si>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</si>
  <si>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</si>
  <si>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</si>
  <si>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</si>
  <si>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</si>
  <si>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</si>
  <si>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</si>
  <si>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</si>
  <si>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</si>
  <si>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</si>
  <si>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</si>
  <si>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</si>
  <si>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</si>
  <si>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</si>
  <si>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</si>
  <si>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</si>
  <si>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</si>
  <si>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</si>
  <si>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</si>
  <si>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</si>
  <si>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</si>
  <si>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</si>
  <si>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</si>
  <si>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</si>
  <si>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</si>
  <si>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</si>
  <si>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</si>
  <si>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</si>
  <si>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</si>
  <si>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</si>
  <si>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</si>
  <si>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</si>
  <si>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</si>
  <si>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</si>
  <si>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</si>
  <si>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</si>
  <si>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</si>
  <si>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</si>
  <si>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</si>
  <si>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</si>
  <si>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</si>
  <si>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</si>
  <si>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</si>
  <si>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</si>
  <si>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</si>
  <si>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</si>
  <si>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</si>
  <si>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</si>
  <si>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</si>
  <si>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</si>
  <si>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</si>
  <si>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</si>
  <si>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</si>
  <si>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</si>
  <si>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</si>
  <si>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</si>
  <si>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</si>
  <si>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</si>
  <si>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</si>
  <si>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</si>
  <si>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</si>
  <si>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</si>
  <si>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</si>
  <si>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</si>
  <si>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</si>
  <si>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</si>
  <si>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</si>
  <si>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</si>
  <si>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</si>
  <si>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</si>
  <si>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</si>
  <si>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</si>
  <si>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</si>
  <si>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</si>
  <si>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</si>
  <si>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</si>
  <si>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</si>
  <si>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</si>
  <si>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</si>
  <si>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</si>
  <si>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</si>
  <si>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</si>
  <si>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</si>
  <si>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</si>
  <si>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</si>
  <si>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</si>
  <si>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</si>
  <si>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</si>
  <si>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</si>
  <si>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</si>
  <si>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</si>
  <si>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</si>
  <si>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</si>
  <si>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</si>
  <si>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</si>
  <si>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</si>
  <si>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</si>
  <si>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</si>
  <si>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</si>
  <si>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</si>
  <si>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</si>
  <si>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</si>
  <si>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</si>
  <si>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</si>
  <si>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</si>
  <si>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</si>
  <si>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</si>
  <si>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</si>
  <si>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</si>
  <si>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</si>
  <si>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</si>
  <si>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</si>
  <si>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</si>
  <si>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</si>
  <si>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</si>
  <si>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</si>
  <si>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</si>
  <si>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</si>
  <si>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</si>
  <si>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</si>
  <si>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</si>
  <si>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</si>
  <si>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</si>
  <si>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</si>
  <si>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</si>
  <si>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</si>
  <si>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</si>
  <si>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</si>
  <si>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</si>
  <si>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</si>
  <si>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</si>
  <si>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</si>
  <si>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</si>
  <si>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</si>
  <si>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</si>
  <si>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</si>
  <si>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</si>
  <si>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</si>
  <si>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</si>
  <si>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</si>
  <si>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</si>
  <si>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</si>
  <si>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</si>
  <si>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</si>
  <si>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</si>
  <si>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</si>
  <si>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</si>
  <si>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</si>
  <si>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</si>
  <si>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</si>
  <si>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</si>
  <si>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</si>
  <si>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</si>
  <si>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</si>
  <si>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</si>
  <si>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</si>
  <si>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</si>
  <si>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</si>
  <si>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</si>
  <si>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</si>
  <si>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</si>
  <si>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</si>
  <si>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</si>
  <si>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</si>
  <si>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</si>
  <si>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</si>
  <si>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</si>
  <si>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</si>
  <si>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</si>
  <si>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</si>
  <si>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</si>
  <si>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</si>
  <si>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</si>
  <si>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</si>
  <si>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</si>
  <si>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</si>
  <si>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</si>
  <si>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</si>
  <si>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</si>
  <si>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</si>
  <si>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</si>
  <si>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</si>
  <si>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</si>
  <si>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</si>
  <si>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</si>
  <si>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</si>
  <si>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</si>
  <si>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</si>
  <si>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</si>
  <si>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</si>
  <si>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</si>
  <si>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</si>
  <si>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</si>
  <si>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</si>
  <si>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</si>
  <si>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</si>
  <si>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</si>
  <si>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</si>
  <si>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</si>
  <si>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</si>
  <si>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</si>
  <si>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</si>
  <si>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</si>
  <si>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</si>
  <si>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</si>
  <si>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</si>
  <si>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</si>
  <si>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</si>
  <si>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</si>
  <si>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</si>
  <si>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</si>
  <si>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</si>
  <si>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</si>
  <si>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</si>
  <si>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</si>
  <si>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</si>
  <si>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</si>
  <si>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</si>
  <si>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</si>
  <si>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</si>
  <si>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</si>
  <si>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</si>
  <si>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</si>
  <si>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</si>
  <si>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</si>
  <si>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</si>
  <si>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</si>
  <si>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</si>
  <si>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</si>
  <si>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</si>
  <si>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</si>
  <si>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</si>
  <si>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</si>
  <si>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</si>
  <si>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</si>
  <si>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</si>
  <si>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</si>
  <si>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</si>
  <si>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</si>
  <si>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</si>
  <si>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</si>
  <si>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</si>
  <si>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</si>
  <si>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</si>
  <si>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</si>
  <si>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</si>
  <si>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</si>
  <si>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</si>
  <si>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</si>
  <si>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</si>
  <si>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</si>
  <si>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</si>
  <si>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</si>
  <si>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</si>
  <si>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</si>
  <si>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</si>
  <si>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</si>
  <si>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</si>
  <si>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</si>
  <si>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</si>
  <si>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</si>
  <si>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</si>
  <si>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</si>
  <si>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</si>
  <si>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</si>
  <si>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</si>
  <si>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</si>
  <si>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</si>
  <si>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</si>
  <si>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</si>
  <si>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</si>
  <si>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</si>
  <si>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</si>
  <si>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</si>
  <si>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</si>
  <si>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</si>
  <si>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</si>
  <si>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</si>
  <si>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</si>
  <si>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</si>
  <si>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</si>
  <si>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</si>
  <si>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</si>
  <si>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</si>
  <si>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</si>
  <si>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</si>
  <si>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</si>
  <si>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</si>
  <si>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</si>
  <si>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</si>
  <si>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</si>
  <si>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</si>
  <si>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</si>
  <si>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</si>
  <si>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</si>
  <si>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</si>
  <si>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</si>
  <si>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</si>
  <si>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</si>
  <si>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</si>
  <si>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</si>
  <si>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</si>
  <si>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</si>
  <si>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</si>
  <si>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</si>
  <si>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</si>
  <si>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</si>
  <si>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</si>
  <si>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</si>
  <si>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</si>
  <si>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</si>
  <si>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</si>
  <si>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</si>
  <si>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</si>
  <si>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</si>
  <si>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</si>
  <si>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</si>
  <si>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</si>
  <si>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</si>
  <si>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</si>
  <si>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</si>
  <si>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</si>
  <si>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</si>
  <si>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</si>
  <si>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</si>
  <si>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</si>
  <si>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</si>
  <si>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</si>
  <si>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</si>
  <si>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</si>
  <si>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</si>
  <si>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</si>
  <si>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</si>
  <si>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</si>
  <si>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</si>
  <si>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</si>
  <si>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</si>
  <si>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</si>
  <si>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</si>
  <si>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</si>
  <si>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</si>
  <si>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</si>
  <si>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</si>
  <si>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</si>
  <si>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</si>
  <si>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</si>
  <si>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</si>
  <si>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</si>
  <si>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</si>
  <si>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</si>
  <si>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</si>
  <si>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</si>
  <si>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</si>
  <si>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</si>
  <si>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</si>
  <si>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</si>
  <si>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</si>
  <si>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</si>
  <si>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</si>
  <si>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</si>
  <si>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</si>
  <si>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</si>
  <si>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</si>
  <si>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</si>
  <si>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</si>
  <si>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</si>
  <si>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</si>
  <si>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</si>
  <si>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</si>
  <si>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</si>
  <si>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</si>
  <si>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</si>
  <si>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</si>
  <si>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</si>
  <si>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</si>
  <si>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</si>
  <si>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</si>
  <si>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</si>
  <si>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</si>
  <si>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</si>
  <si>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</si>
  <si>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</si>
  <si>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</si>
  <si>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</si>
  <si>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</si>
  <si>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</si>
  <si>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</si>
  <si>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</si>
  <si>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</si>
  <si>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</si>
  <si>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</si>
  <si>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</si>
  <si>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</si>
  <si>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</si>
  <si>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</si>
  <si>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</si>
  <si>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</si>
  <si>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</si>
  <si>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</si>
  <si>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</si>
  <si>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</si>
  <si>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</si>
  <si>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</si>
  <si>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</si>
  <si>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</si>
  <si>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</si>
  <si>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</si>
  <si>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</si>
  <si>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</si>
  <si>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</si>
  <si>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</si>
  <si>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</si>
  <si>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</si>
  <si>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</si>
  <si>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</si>
  <si>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</si>
  <si>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</si>
  <si>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</si>
  <si>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</si>
  <si>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</si>
  <si>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</si>
  <si>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</si>
  <si>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</si>
  <si>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</si>
  <si>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</si>
  <si>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</si>
  <si>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</si>
  <si>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</si>
  <si>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</si>
  <si>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</si>
  <si>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</si>
  <si>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</si>
  <si>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</si>
  <si>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</si>
  <si>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</si>
  <si>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</si>
  <si>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</si>
  <si>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</si>
  <si>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</si>
  <si>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</si>
  <si>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</si>
  <si>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</si>
  <si>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</si>
  <si>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</si>
  <si>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</si>
  <si>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</si>
  <si>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</si>
  <si>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</si>
  <si>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</si>
  <si>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</si>
  <si>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</si>
  <si>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</si>
  <si>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</si>
  <si>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</si>
  <si>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</si>
  <si>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</si>
  <si>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</si>
  <si>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</si>
  <si>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</si>
  <si>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</si>
  <si>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</si>
  <si>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</si>
  <si>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</si>
  <si>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</si>
  <si>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</si>
  <si>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</si>
  <si>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</si>
  <si>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</si>
  <si>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</si>
  <si>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</si>
  <si>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</si>
  <si>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</si>
  <si>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</si>
  <si>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</si>
  <si>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</si>
  <si>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</si>
  <si>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</si>
  <si>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</si>
  <si>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</si>
  <si>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</si>
  <si>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</si>
  <si>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</si>
  <si>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</si>
  <si>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</si>
  <si>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</si>
  <si>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</si>
  <si>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</si>
  <si>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</si>
  <si>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</si>
  <si>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</si>
  <si>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</si>
  <si>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</si>
  <si>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</si>
  <si>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</si>
  <si>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</si>
  <si>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</si>
  <si>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</si>
  <si>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</si>
  <si>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</si>
  <si>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</si>
  <si>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</si>
  <si>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</si>
  <si>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</si>
  <si>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</si>
  <si>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</si>
  <si>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</si>
  <si>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</si>
  <si>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</si>
  <si>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</si>
  <si>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</si>
  <si>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</si>
  <si>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</si>
  <si>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</si>
  <si>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</si>
  <si>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</si>
  <si>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</si>
  <si>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</si>
  <si>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</si>
  <si>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</si>
  <si>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</si>
  <si>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</si>
  <si>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</si>
  <si>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</si>
  <si>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</si>
  <si>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</si>
  <si>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</si>
  <si>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</si>
  <si>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</si>
  <si>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</si>
  <si>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</si>
  <si>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</si>
  <si>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</si>
  <si>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</si>
  <si>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</si>
  <si>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</si>
  <si>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</si>
  <si>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</si>
  <si>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</si>
  <si>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</si>
  <si>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</si>
  <si>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</si>
  <si>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</si>
  <si>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</si>
  <si>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</si>
  <si>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</si>
  <si>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</si>
  <si>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</si>
  <si>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</si>
  <si>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</si>
  <si>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</si>
  <si>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</si>
  <si>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</si>
  <si>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</si>
  <si>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</si>
  <si>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</si>
  <si>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</si>
  <si>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</si>
  <si>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</si>
  <si>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</si>
  <si>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</si>
  <si>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</si>
  <si>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</si>
  <si>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</si>
  <si>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</si>
  <si>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</si>
  <si>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</si>
  <si>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</si>
  <si>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</si>
  <si>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</si>
  <si>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</si>
  <si>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</si>
  <si>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</si>
  <si>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</si>
  <si>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</si>
  <si>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</si>
  <si>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</si>
  <si>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</si>
  <si>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</si>
  <si>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</si>
  <si>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</si>
  <si>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</si>
  <si>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</si>
  <si>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</si>
  <si>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</si>
  <si>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</si>
  <si>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</si>
  <si>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</si>
  <si>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</si>
  <si>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</si>
  <si>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</si>
  <si>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</si>
  <si>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</si>
  <si>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</si>
  <si>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</si>
  <si>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</si>
  <si>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</si>
  <si>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</si>
  <si>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</si>
  <si>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</si>
  <si>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</si>
  <si>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</si>
  <si>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</si>
  <si>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</si>
  <si>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</si>
  <si>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</si>
  <si>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</si>
  <si>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</si>
  <si>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</si>
  <si>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</si>
  <si>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</si>
  <si>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</si>
  <si>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</si>
  <si>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</si>
  <si>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</si>
  <si>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</si>
  <si>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</si>
  <si>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</si>
  <si>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</si>
  <si>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</si>
  <si>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</si>
  <si>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</si>
  <si>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</si>
  <si>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</si>
  <si>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</si>
  <si>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</si>
  <si>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</si>
  <si>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</si>
  <si>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</si>
  <si>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</si>
  <si>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</si>
  <si>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</si>
  <si>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</si>
  <si>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</si>
  <si>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</si>
  <si>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</si>
  <si>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</si>
  <si>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</si>
  <si>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</si>
  <si>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</si>
  <si>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</si>
  <si>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</si>
  <si>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</si>
  <si>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</si>
  <si>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</si>
  <si>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</si>
  <si>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</si>
  <si>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</si>
  <si>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</si>
  <si>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</si>
  <si>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</si>
  <si>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</si>
  <si>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</si>
  <si>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</si>
  <si>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</si>
  <si>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</si>
  <si>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</si>
  <si>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</si>
  <si>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</si>
  <si>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</si>
  <si>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</si>
  <si>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</si>
  <si>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</si>
  <si>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</si>
  <si>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</si>
  <si>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</si>
  <si>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</si>
  <si>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</si>
  <si>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</si>
  <si>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</si>
  <si>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</si>
  <si>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</si>
  <si>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</si>
  <si>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</si>
  <si>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</si>
  <si>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</si>
  <si>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</si>
  <si>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</si>
  <si>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</si>
  <si>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</si>
  <si>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</si>
  <si>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</si>
  <si>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</si>
  <si>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</si>
  <si>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</si>
  <si>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</si>
  <si>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</si>
  <si>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</si>
  <si>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</si>
  <si>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</si>
  <si>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</si>
  <si>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</si>
  <si>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</si>
  <si>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</si>
  <si>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</si>
  <si>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</si>
  <si>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</si>
  <si>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</si>
  <si>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</si>
  <si>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</si>
  <si>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</si>
  <si>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</si>
  <si>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</si>
  <si>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</si>
  <si>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</si>
  <si>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</si>
  <si>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</si>
  <si>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</si>
  <si>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</si>
  <si>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</si>
  <si>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</si>
  <si>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</si>
  <si>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</si>
  <si>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</si>
  <si>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</si>
  <si>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</si>
  <si>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</si>
  <si>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</si>
  <si>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</si>
  <si>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</si>
  <si>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</si>
  <si>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</si>
  <si>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</si>
  <si>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</si>
  <si>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</si>
  <si>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</si>
  <si>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</si>
  <si>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</si>
  <si>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</si>
  <si>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</si>
  <si>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</si>
  <si>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</si>
  <si>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</si>
  <si>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</si>
  <si>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</si>
  <si>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</si>
  <si>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</si>
  <si>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</si>
  <si>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</si>
  <si>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</si>
  <si>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</si>
  <si>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</si>
  <si>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</si>
  <si>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</si>
  <si>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</si>
  <si>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</si>
  <si>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</si>
  <si>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</si>
  <si>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</si>
  <si>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</si>
  <si>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</si>
  <si>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</si>
  <si>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</si>
  <si>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</si>
  <si>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</si>
  <si>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</si>
  <si>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</si>
  <si>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</si>
  <si>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</si>
  <si>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</si>
  <si>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</si>
  <si>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</si>
  <si>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</si>
  <si>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</si>
  <si>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</si>
  <si>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</si>
  <si>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</si>
  <si>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</si>
  <si>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</si>
  <si>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</si>
  <si>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</si>
  <si>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</si>
  <si>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</si>
  <si>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</si>
  <si>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</si>
  <si>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</si>
  <si>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</si>
  <si>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</si>
  <si>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</si>
  <si>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</si>
  <si>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</si>
  <si>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</si>
  <si>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</si>
  <si>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</si>
  <si>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</si>
  <si>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</si>
  <si>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</si>
  <si>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</si>
  <si>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</si>
  <si>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</si>
  <si>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</si>
  <si>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</si>
  <si>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</si>
  <si>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</si>
  <si>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</si>
  <si>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</si>
  <si>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</si>
  <si>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</si>
  <si>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</si>
  <si>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</si>
  <si>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</si>
  <si>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</si>
  <si>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</si>
  <si>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</si>
  <si>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</si>
  <si>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</si>
  <si>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</si>
  <si>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</si>
  <si>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</si>
  <si>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</si>
  <si>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</si>
  <si>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</si>
  <si>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</si>
  <si>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</si>
  <si>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</si>
  <si>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</si>
  <si>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</si>
  <si>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</si>
  <si>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</si>
  <si>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</si>
  <si>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</si>
  <si>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</si>
  <si>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</si>
  <si>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</si>
  <si>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</si>
  <si>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</si>
  <si>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</si>
  <si>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</si>
  <si>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</si>
  <si>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</si>
  <si>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</si>
  <si>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</si>
  <si>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</si>
  <si>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</si>
  <si>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</si>
  <si>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</si>
  <si>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</si>
  <si>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</si>
  <si>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</si>
  <si>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</si>
  <si>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</si>
  <si>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</si>
  <si>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</si>
  <si>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</si>
  <si>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</si>
  <si>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</si>
  <si>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</si>
  <si>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</si>
  <si>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</si>
  <si>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</si>
  <si>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</si>
  <si>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</si>
  <si>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</si>
  <si>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</si>
  <si>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</si>
  <si>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</si>
  <si>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</si>
  <si>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</si>
  <si>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</si>
  <si>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</si>
  <si>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</si>
  <si>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</si>
  <si>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</si>
  <si>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</si>
  <si>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</si>
  <si>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</si>
  <si>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</si>
  <si>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</si>
  <si>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</si>
  <si>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</si>
  <si>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</si>
  <si>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</si>
  <si>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</si>
  <si>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</si>
  <si>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</si>
  <si>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</si>
  <si>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</si>
  <si>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</si>
  <si>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</si>
  <si>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</si>
  <si>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</si>
  <si>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</si>
  <si>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</si>
  <si>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</si>
  <si>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</si>
  <si>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</si>
  <si>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</si>
  <si>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</si>
  <si>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</si>
  <si>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</si>
  <si>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</si>
  <si>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</si>
  <si>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</si>
  <si>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</si>
  <si>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</si>
  <si>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</si>
  <si>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</si>
  <si>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</si>
  <si>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</si>
  <si>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</si>
  <si>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</si>
  <si>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</si>
  <si>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</si>
  <si>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</si>
  <si>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</si>
  <si>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</si>
  <si>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</si>
  <si>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</si>
  <si>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</si>
  <si>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</si>
  <si>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</si>
  <si>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</si>
  <si>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</si>
  <si>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</si>
  <si>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</si>
  <si>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</si>
  <si>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</si>
  <si>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</si>
  <si>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</si>
  <si>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</si>
  <si>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</si>
  <si>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</si>
  <si>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</si>
  <si>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</si>
  <si>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</si>
  <si>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</si>
  <si>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</si>
  <si>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</si>
  <si>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</si>
  <si>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</si>
  <si>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</si>
  <si>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</si>
  <si>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</si>
  <si>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</si>
  <si>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</si>
  <si>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</si>
  <si>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</si>
  <si>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</si>
  <si>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</si>
  <si>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</si>
  <si>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</si>
  <si>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</si>
  <si>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</si>
  <si>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</si>
  <si>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</si>
  <si>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</si>
  <si>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</si>
  <si>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</si>
  <si>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</si>
  <si>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</si>
  <si>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</si>
  <si>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</si>
  <si>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</si>
  <si>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</si>
  <si>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</si>
  <si>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</si>
  <si>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</si>
  <si>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</si>
  <si>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</si>
  <si>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</si>
  <si>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</si>
  <si>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</si>
  <si>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</si>
  <si>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</si>
  <si>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</si>
  <si>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</si>
  <si>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</si>
  <si>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</si>
  <si>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</si>
  <si>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</si>
  <si>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</si>
  <si>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</si>
  <si>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</si>
  <si>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</si>
  <si>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</si>
  <si>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</si>
  <si>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</si>
  <si>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</si>
  <si>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</si>
  <si>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</si>
  <si>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</si>
  <si>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</si>
  <si>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</si>
  <si>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</si>
  <si>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</si>
  <si>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</si>
  <si>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</si>
  <si>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</si>
  <si>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</si>
  <si>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</si>
  <si>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</si>
  <si>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</si>
  <si>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</si>
  <si>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</si>
  <si>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</si>
  <si>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</si>
  <si>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</si>
  <si>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</si>
  <si>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</si>
  <si>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</si>
  <si>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</si>
  <si>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</si>
  <si>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</si>
  <si>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</si>
  <si>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</si>
  <si>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</si>
  <si>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</si>
  <si>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</si>
  <si>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</si>
  <si>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</si>
  <si>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</si>
  <si>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</si>
  <si>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</si>
  <si>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</si>
  <si>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</si>
  <si>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</si>
  <si>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</si>
  <si>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</si>
  <si>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</si>
  <si>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</si>
  <si>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</si>
  <si>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</si>
  <si>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</si>
  <si>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</si>
  <si>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</si>
  <si>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</si>
  <si>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</si>
  <si>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</si>
  <si>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</si>
  <si>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</si>
  <si>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</si>
  <si>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</si>
  <si>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</si>
  <si>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</si>
  <si>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</si>
  <si>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</si>
  <si>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</si>
  <si>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</si>
  <si>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</si>
  <si>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</si>
  <si>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</si>
  <si>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</si>
  <si>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</si>
  <si>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</si>
  <si>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</si>
  <si>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</si>
  <si>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</si>
  <si>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</si>
  <si>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</si>
  <si>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</si>
  <si>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</si>
  <si>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</si>
  <si>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</si>
  <si>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</si>
  <si>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</si>
  <si>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</si>
  <si>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</si>
  <si>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</si>
  <si>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</si>
  <si>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</si>
  <si>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</si>
  <si>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</si>
  <si>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</si>
  <si>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</si>
  <si>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</si>
  <si>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</si>
  <si>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</si>
  <si>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</si>
  <si>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</si>
  <si>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</si>
  <si>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</si>
  <si>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</si>
  <si>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</si>
  <si>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</si>
  <si>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</si>
  <si>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</si>
  <si>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</si>
  <si>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</si>
  <si>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</si>
  <si>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</si>
  <si>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</si>
  <si>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</si>
  <si>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</si>
  <si>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</si>
  <si>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</si>
  <si>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</si>
  <si>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</si>
  <si>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</si>
  <si>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</si>
  <si>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</si>
  <si>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</si>
  <si>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</si>
  <si>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</si>
  <si>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</si>
  <si>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</si>
  <si>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</si>
  <si>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</si>
  <si>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</si>
  <si>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</si>
  <si>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</si>
  <si>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</si>
  <si>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</si>
  <si>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</si>
  <si>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</si>
  <si>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</si>
  <si>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</si>
  <si>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</si>
  <si>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</si>
  <si>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</si>
  <si>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</si>
  <si>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</si>
  <si>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</si>
  <si>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</si>
  <si>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</si>
  <si>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</si>
  <si>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</si>
  <si>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</si>
  <si>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</si>
  <si>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</si>
  <si>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</si>
  <si>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</si>
  <si>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</si>
  <si>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</si>
  <si>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</si>
  <si>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</si>
  <si>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</si>
  <si>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</si>
  <si>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</si>
  <si>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</si>
  <si>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</si>
  <si>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</si>
  <si>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</si>
  <si>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</si>
  <si>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</si>
  <si>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</si>
  <si>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</si>
  <si>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</si>
  <si>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</si>
  <si>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</si>
  <si>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</si>
  <si>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</si>
  <si>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</si>
  <si>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</si>
  <si>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</si>
  <si>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</si>
  <si>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</si>
  <si>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</si>
  <si>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</si>
  <si>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</si>
  <si>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</si>
  <si>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</si>
  <si>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</si>
  <si>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</si>
  <si>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</si>
  <si>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</si>
  <si>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</si>
  <si>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</si>
  <si>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</si>
  <si>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</si>
  <si>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</si>
  <si>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</si>
  <si>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</si>
  <si>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</si>
  <si>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</si>
  <si>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</si>
  <si>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</si>
  <si>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</si>
  <si>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</si>
  <si>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</si>
  <si>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</si>
  <si>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</si>
  <si>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</si>
  <si>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</si>
  <si>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</si>
  <si>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</si>
  <si>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</si>
  <si>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</si>
  <si>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</si>
  <si>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</si>
  <si>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</si>
  <si>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</si>
  <si>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</si>
  <si>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</si>
  <si>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</si>
  <si>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</si>
  <si>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</si>
  <si>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</si>
  <si>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</si>
  <si>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</si>
  <si>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</si>
  <si>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</si>
  <si>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</si>
  <si>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</si>
  <si>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</si>
  <si>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</si>
  <si>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</si>
  <si>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</si>
  <si>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</si>
  <si>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</si>
  <si>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</si>
  <si>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</si>
  <si>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</si>
  <si>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</si>
  <si>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</si>
  <si>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</si>
  <si>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</si>
  <si>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</si>
  <si>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</si>
  <si>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</si>
  <si>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</si>
  <si>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</si>
  <si>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</si>
  <si>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</si>
  <si>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</si>
  <si>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</si>
  <si>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</si>
  <si>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</si>
  <si>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</si>
  <si>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</si>
  <si>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</si>
  <si>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</si>
  <si>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</si>
  <si>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</si>
  <si>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</si>
  <si>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</si>
  <si>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</si>
  <si>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</si>
  <si>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</si>
  <si>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</si>
  <si>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</si>
  <si>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</si>
  <si>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</si>
  <si>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</si>
  <si>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</si>
  <si>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</si>
  <si>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</si>
  <si>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</si>
  <si>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</si>
  <si>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</si>
  <si>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</si>
  <si>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</si>
  <si>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</si>
  <si>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</si>
  <si>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</si>
  <si>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</si>
  <si>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</si>
  <si>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</si>
  <si>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</si>
  <si>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</si>
  <si>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</si>
  <si>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</si>
  <si>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</si>
  <si>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</si>
  <si>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</si>
  <si>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</si>
  <si>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</si>
  <si>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</si>
  <si>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</si>
  <si>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</si>
  <si>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</si>
  <si>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</si>
  <si>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</si>
  <si>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</si>
  <si>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</si>
  <si>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</si>
  <si>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</si>
  <si>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</si>
  <si>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</si>
  <si>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</si>
  <si>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</si>
  <si>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</si>
  <si>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</si>
  <si>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</si>
  <si>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</si>
  <si>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</si>
  <si>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</si>
  <si>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</si>
  <si>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</si>
  <si>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</si>
  <si>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</si>
  <si>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</si>
  <si>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</si>
  <si>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</si>
  <si>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</si>
  <si>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</si>
  <si>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</si>
  <si>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</si>
  <si>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</si>
  <si>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</si>
  <si>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</si>
  <si>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</si>
  <si>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</si>
  <si>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</si>
  <si>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</si>
  <si>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</si>
  <si>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</si>
  <si>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</si>
  <si>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</si>
  <si>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</si>
  <si>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</si>
  <si>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</si>
  <si>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</si>
  <si>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</si>
  <si>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</si>
  <si>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</si>
  <si>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</si>
  <si>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</si>
  <si>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</si>
  <si>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</si>
  <si>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</si>
  <si>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</si>
  <si>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</si>
  <si>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</si>
  <si>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</si>
  <si>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</si>
  <si>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</si>
  <si>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</si>
  <si>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</si>
  <si>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</si>
  <si>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</si>
  <si>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</si>
  <si>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</si>
  <si>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</si>
  <si>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</si>
  <si>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</si>
  <si>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</si>
  <si>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</si>
  <si>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</si>
  <si>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</si>
  <si>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</si>
  <si>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</si>
  <si>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</si>
  <si>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</si>
  <si>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</si>
  <si>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</si>
  <si>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</si>
  <si>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</si>
  <si>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</si>
  <si>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</si>
  <si>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</si>
  <si>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</si>
  <si>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</si>
  <si>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</si>
  <si>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</si>
  <si>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</si>
  <si>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</si>
  <si>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</si>
  <si>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</si>
  <si>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</si>
  <si>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</si>
  <si>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</si>
  <si>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</si>
  <si>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</si>
  <si>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</si>
  <si>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</si>
  <si>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</si>
  <si>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</si>
  <si>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</si>
  <si>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</si>
  <si>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</si>
  <si>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</si>
  <si>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</si>
  <si>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</si>
  <si>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</si>
  <si>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</si>
  <si>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</si>
  <si>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</si>
  <si>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</si>
  <si>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</si>
  <si>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</si>
  <si>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</si>
  <si>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</si>
  <si>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</si>
  <si>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</si>
  <si>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</si>
  <si>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</si>
  <si>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</si>
  <si>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</si>
  <si>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</si>
  <si>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</si>
  <si>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</si>
  <si>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</si>
  <si>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</si>
  <si>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</si>
  <si>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</si>
  <si>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</si>
  <si>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</si>
  <si>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</si>
  <si>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</si>
  <si>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</si>
  <si>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</si>
  <si>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</si>
  <si>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</si>
  <si>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</si>
  <si>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</si>
  <si>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</si>
  <si>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</si>
  <si>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</si>
  <si>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</si>
  <si>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</si>
  <si>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</si>
  <si>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</si>
  <si>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</si>
  <si>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</si>
  <si>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</si>
  <si>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</si>
  <si>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</si>
  <si>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</si>
  <si>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</si>
  <si>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</si>
  <si>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</si>
  <si>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</si>
  <si>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</si>
  <si>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</si>
  <si>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</si>
  <si>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</si>
  <si>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</si>
  <si>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</si>
  <si>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</si>
  <si>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</si>
  <si>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</si>
  <si>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</si>
  <si>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</si>
  <si>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</si>
  <si>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</si>
  <si>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</si>
  <si>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</si>
  <si>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</si>
  <si>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</si>
  <si>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</si>
  <si>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</si>
  <si>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</si>
  <si>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</si>
  <si>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</si>
  <si>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</si>
  <si>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</si>
  <si>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</si>
  <si>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</si>
  <si>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</si>
  <si>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</si>
  <si>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</si>
  <si>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</si>
  <si>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</si>
  <si>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</si>
  <si>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</si>
  <si>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</si>
  <si>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</si>
  <si>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</si>
  <si>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</si>
  <si>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</si>
  <si>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</si>
  <si>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</si>
  <si>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</si>
  <si>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</si>
  <si>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</si>
  <si>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</si>
  <si>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</si>
  <si>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</si>
  <si>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</si>
  <si>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</si>
  <si>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</si>
  <si>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</si>
  <si>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</si>
  <si>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</si>
  <si>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</si>
  <si>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</si>
  <si>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</si>
  <si>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</si>
  <si>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</si>
  <si>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</si>
  <si>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</si>
  <si>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</si>
  <si>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</si>
  <si>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</si>
  <si>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</si>
  <si>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</si>
  <si>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</si>
  <si>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</si>
  <si>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</si>
  <si>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</si>
  <si>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</si>
  <si>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</si>
  <si>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</si>
  <si>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</si>
  <si>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</si>
  <si>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</si>
  <si>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</si>
  <si>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</si>
  <si>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</si>
  <si>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</si>
  <si>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</si>
  <si>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</si>
  <si>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</si>
  <si>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</si>
  <si>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</si>
  <si>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</si>
  <si>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</si>
  <si>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</si>
  <si>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</si>
  <si>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</si>
  <si>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</si>
  <si>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</si>
  <si>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</si>
  <si>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</si>
  <si>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</si>
  <si>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</si>
  <si>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</si>
  <si>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</si>
  <si>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</si>
  <si>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</si>
  <si>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</si>
  <si>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</si>
  <si>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</si>
  <si>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</si>
  <si>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</si>
  <si>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</si>
  <si>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</si>
  <si>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</si>
  <si>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</si>
  <si>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</si>
  <si>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</si>
  <si>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</si>
  <si>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</si>
  <si>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</si>
  <si>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</si>
  <si>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</si>
  <si>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</si>
  <si>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</si>
  <si>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</si>
  <si>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</si>
  <si>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</si>
  <si>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</si>
  <si>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</si>
  <si>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</si>
  <si>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</si>
  <si>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</si>
  <si>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</si>
  <si>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</si>
  <si>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</si>
  <si>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</si>
  <si>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</si>
  <si>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</si>
  <si>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</si>
  <si>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</si>
  <si>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</si>
  <si>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</si>
  <si>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</si>
  <si>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</si>
  <si>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</si>
  <si>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</si>
  <si>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</si>
  <si>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</si>
  <si>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</si>
  <si>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</si>
  <si>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</si>
  <si>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</si>
  <si>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</si>
  <si>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</si>
  <si>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</si>
  <si>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</si>
  <si>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</si>
  <si>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</si>
  <si>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</si>
  <si>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</si>
  <si>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</si>
  <si>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</si>
  <si>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</si>
  <si>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</si>
  <si>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</si>
  <si>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</si>
  <si>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</si>
  <si>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</si>
  <si>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</si>
  <si>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</si>
  <si>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</si>
  <si>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</si>
  <si>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</si>
  <si>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</si>
  <si>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</si>
  <si>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</si>
  <si>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</si>
  <si>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</si>
  <si>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</si>
  <si>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</si>
  <si>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</si>
  <si>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</si>
  <si>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</si>
  <si>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</si>
  <si>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</si>
  <si>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</si>
  <si>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</si>
  <si>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</si>
  <si>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</si>
  <si>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</si>
  <si>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</si>
  <si>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</si>
  <si>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</si>
  <si>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</si>
  <si>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</si>
  <si>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</si>
  <si>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</si>
  <si>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</si>
  <si>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</si>
  <si>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</si>
  <si>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</si>
  <si>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</si>
  <si>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</si>
  <si>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</si>
  <si>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</si>
  <si>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</si>
  <si>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</si>
  <si>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</si>
  <si>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</si>
  <si>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</si>
  <si>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</si>
  <si>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</si>
  <si>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</si>
  <si>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</si>
  <si>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</si>
  <si>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</si>
  <si>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</si>
  <si>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</si>
  <si>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</si>
  <si>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</si>
  <si>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</si>
  <si>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</si>
  <si>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</si>
  <si>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</si>
  <si>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</si>
  <si>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</si>
  <si>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</si>
  <si>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</si>
  <si>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</si>
  <si>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</si>
  <si>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</si>
  <si>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</si>
  <si>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</si>
  <si>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</si>
  <si>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</si>
  <si>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</si>
  <si>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</si>
  <si>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</si>
  <si>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</si>
  <si>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</si>
  <si>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</si>
  <si>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</si>
  <si>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</si>
  <si>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</si>
  <si>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</si>
  <si>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</si>
  <si>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</si>
  <si>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</si>
  <si>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</si>
  <si>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</si>
  <si>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</si>
  <si>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</si>
  <si>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</si>
  <si>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</si>
  <si>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</si>
  <si>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</si>
  <si>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</si>
  <si>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</si>
  <si>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</si>
  <si>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</si>
  <si>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</si>
  <si>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</si>
  <si>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</si>
  <si>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</si>
  <si>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</si>
  <si>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</si>
  <si>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</si>
  <si>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</si>
  <si>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</si>
  <si>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</si>
  <si>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</si>
  <si>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</si>
  <si>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</si>
  <si>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</si>
  <si>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</si>
  <si>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</si>
  <si>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</si>
  <si>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</si>
  <si>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</si>
  <si>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</si>
  <si>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</si>
  <si>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</si>
  <si>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</si>
  <si>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</si>
  <si>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</si>
  <si>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</si>
  <si>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</si>
  <si>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</si>
  <si>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</si>
  <si>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</si>
  <si>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</si>
  <si>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</si>
  <si>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</si>
  <si>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</si>
  <si>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</si>
  <si>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</si>
  <si>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</si>
  <si>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</si>
  <si>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</si>
  <si>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</si>
  <si>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</si>
  <si>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</si>
  <si>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</si>
  <si>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</si>
  <si>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</si>
  <si>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</si>
  <si>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</si>
  <si>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</si>
  <si>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</si>
  <si>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</si>
  <si>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</si>
  <si>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</si>
  <si>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</si>
  <si>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</si>
  <si>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</si>
  <si>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</si>
  <si>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</si>
  <si>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</si>
  <si>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</si>
  <si>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</si>
  <si>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</si>
  <si>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</si>
  <si>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</si>
  <si>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</si>
  <si>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</si>
  <si>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</si>
  <si>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</si>
  <si>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</si>
  <si>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</si>
  <si>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</si>
  <si>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</si>
  <si>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</si>
  <si>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</si>
  <si>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</si>
  <si>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</si>
  <si>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</si>
  <si>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</si>
  <si>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</si>
  <si>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</si>
  <si>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</si>
  <si>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</si>
  <si>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</si>
  <si>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</si>
  <si>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</si>
  <si>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</si>
  <si>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</si>
  <si>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</si>
  <si>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</si>
  <si>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</si>
  <si>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</si>
  <si>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</si>
  <si>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</si>
  <si>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</si>
  <si>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</si>
  <si>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</si>
  <si>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</si>
  <si>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</si>
  <si>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</si>
  <si>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</si>
  <si>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</si>
  <si>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</si>
  <si>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</si>
  <si>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</si>
  <si>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</si>
  <si>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</si>
  <si>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</si>
  <si>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</si>
  <si>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</si>
  <si>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</si>
  <si>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</si>
  <si>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</si>
  <si>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</si>
  <si>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</si>
  <si>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</si>
  <si>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</si>
  <si>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</si>
  <si>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</si>
  <si>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</si>
  <si>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</si>
  <si>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</si>
  <si>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</si>
  <si>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</si>
  <si>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</si>
  <si>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</si>
  <si>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</si>
  <si>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</si>
  <si>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</si>
  <si>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</si>
  <si>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</si>
  <si>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</si>
  <si>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</si>
  <si>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</si>
  <si>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</si>
  <si>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</si>
  <si>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</si>
  <si>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</si>
  <si>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</si>
  <si>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</si>
  <si>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</si>
  <si>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</si>
  <si>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</si>
  <si>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</si>
  <si>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</si>
  <si>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</si>
  <si>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</si>
  <si>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</si>
  <si>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</si>
  <si>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</si>
  <si>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</si>
  <si>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</si>
  <si>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</si>
  <si>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</si>
  <si>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</si>
  <si>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</si>
  <si>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</si>
  <si>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</si>
  <si>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</si>
  <si>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</si>
  <si>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</si>
  <si>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</si>
  <si>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</si>
  <si>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</si>
  <si>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</si>
  <si>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</si>
  <si>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</si>
  <si>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</si>
  <si>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</si>
  <si>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</si>
  <si>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</si>
  <si>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</si>
  <si>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</si>
  <si>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</si>
  <si>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</si>
  <si>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</si>
  <si>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</si>
  <si>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</si>
  <si>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</si>
  <si>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</si>
  <si>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</si>
  <si>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</si>
  <si>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</si>
  <si>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</si>
  <si>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</si>
  <si>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</si>
  <si>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</si>
  <si>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</si>
  <si>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</si>
  <si>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</si>
  <si>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</si>
  <si>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</si>
  <si>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</si>
  <si>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</si>
  <si>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</si>
  <si>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</si>
  <si>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</si>
  <si>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</si>
  <si>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</si>
  <si>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</si>
  <si>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</si>
  <si>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</si>
  <si>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</si>
  <si>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</si>
  <si>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</si>
  <si>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</si>
  <si>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</si>
  <si>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</si>
  <si>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</si>
  <si>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</si>
  <si>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</si>
  <si>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</si>
  <si>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</si>
  <si>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</si>
  <si>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</si>
  <si>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</si>
  <si>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</si>
  <si>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</si>
  <si>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</si>
  <si>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</si>
  <si>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</si>
  <si>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</si>
  <si>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</si>
  <si>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</si>
  <si>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</si>
  <si>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</si>
  <si>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</si>
  <si>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</si>
  <si>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</si>
  <si>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</si>
  <si>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</si>
  <si>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</si>
  <si>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</si>
  <si>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</si>
  <si>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</si>
  <si>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</si>
  <si>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</si>
  <si>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</si>
  <si>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</si>
  <si>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</si>
  <si>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</si>
  <si>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</si>
  <si>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</si>
  <si>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</si>
  <si>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</si>
  <si>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</si>
  <si>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</si>
  <si>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</si>
  <si>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</si>
  <si>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</si>
  <si>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</si>
  <si>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</si>
  <si>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</si>
  <si>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</si>
  <si>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</si>
  <si>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</si>
  <si>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</si>
  <si>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</si>
  <si>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</si>
  <si>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</si>
  <si>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</si>
  <si>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</si>
  <si>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</si>
  <si>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</si>
  <si>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</si>
  <si>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</si>
  <si>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</si>
  <si>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</si>
  <si>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</si>
  <si>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</si>
  <si>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</si>
  <si>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</si>
  <si>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</si>
  <si>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</si>
  <si>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</si>
  <si>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</si>
  <si>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</si>
  <si>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</si>
  <si>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</si>
  <si>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</si>
  <si>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</si>
  <si>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</si>
  <si>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</si>
  <si>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</si>
  <si>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</si>
  <si>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</si>
  <si>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</si>
  <si>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</si>
  <si>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</si>
  <si>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</si>
  <si>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</si>
  <si>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</si>
  <si>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</si>
  <si>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</si>
  <si>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</si>
  <si>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</si>
  <si>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</si>
  <si>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</si>
  <si>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</si>
  <si>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</si>
  <si>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</si>
  <si>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</si>
  <si>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</si>
  <si>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</si>
  <si>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</si>
  <si>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</si>
  <si>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</si>
  <si>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</si>
  <si>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</si>
  <si>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</si>
  <si>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</si>
  <si>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</si>
  <si>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</si>
  <si>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</si>
  <si>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</si>
  <si>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</si>
  <si>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</si>
  <si>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</si>
  <si>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</si>
  <si>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</si>
  <si>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</si>
  <si>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</si>
  <si>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</si>
  <si>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</si>
  <si>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</si>
  <si>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</si>
  <si>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</si>
  <si>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</si>
  <si>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</si>
  <si>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</si>
  <si>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</si>
  <si>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</si>
  <si>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</si>
  <si>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</si>
  <si>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</si>
  <si>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</si>
  <si>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</si>
  <si>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</si>
  <si>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</si>
  <si>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</si>
  <si>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</si>
  <si>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</si>
  <si>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</si>
  <si>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</si>
  <si>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</si>
  <si>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</si>
  <si>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</si>
  <si>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</si>
  <si>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</si>
  <si>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</si>
  <si>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</si>
  <si>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</si>
  <si>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</si>
  <si>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</si>
  <si>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</si>
  <si>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</si>
  <si>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</si>
  <si>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</si>
  <si>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</si>
  <si>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</si>
  <si>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</si>
  <si>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</si>
  <si>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</si>
  <si>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</si>
  <si>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</si>
  <si>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</si>
  <si>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</si>
  <si>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</si>
  <si>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</si>
  <si>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</si>
  <si>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</si>
  <si>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</si>
  <si>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</si>
  <si>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</si>
  <si>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</si>
  <si>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</si>
  <si>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</si>
  <si>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</si>
  <si>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</si>
  <si>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</si>
  <si>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</si>
  <si>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</si>
  <si>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</si>
  <si>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</si>
  <si>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</si>
  <si>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</si>
  <si>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</si>
  <si>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</si>
  <si>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</si>
  <si>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</si>
  <si>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</si>
  <si>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</si>
  <si>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</si>
  <si>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</si>
  <si>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</si>
  <si>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</si>
  <si>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</si>
  <si>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</si>
  <si>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</si>
  <si>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</si>
  <si>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</si>
  <si>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</si>
  <si>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</si>
  <si>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</si>
  <si>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</si>
  <si>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</si>
  <si>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</si>
  <si>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</si>
  <si>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</si>
  <si>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</si>
  <si>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</si>
  <si>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</si>
  <si>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</si>
  <si>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</si>
  <si>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</si>
  <si>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</si>
  <si>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</si>
  <si>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</si>
  <si>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</si>
  <si>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</si>
  <si>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</si>
  <si>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</si>
  <si>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</si>
  <si>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</si>
  <si>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</si>
  <si>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</si>
  <si>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</si>
  <si>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</si>
  <si>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</si>
  <si>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</si>
  <si>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</si>
  <si>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</si>
  <si>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</si>
  <si>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</si>
  <si>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</si>
  <si>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</si>
  <si>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</si>
  <si>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</si>
  <si>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</si>
  <si>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</si>
  <si>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</si>
  <si>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</si>
  <si>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</si>
  <si>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</si>
  <si>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</si>
  <si>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</si>
  <si>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</si>
  <si>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</si>
  <si>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</si>
  <si>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</si>
  <si>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</si>
  <si>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</si>
  <si>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</si>
  <si>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</si>
  <si>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</si>
  <si>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</si>
  <si>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</si>
  <si>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</si>
  <si>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</si>
  <si>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</si>
  <si>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</si>
  <si>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</si>
  <si>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</si>
  <si>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</si>
  <si>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</si>
  <si>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</si>
  <si>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</si>
  <si>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</si>
  <si>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</si>
  <si>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</si>
  <si>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</si>
  <si>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</si>
  <si>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</si>
  <si>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</si>
  <si>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</si>
  <si>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</si>
  <si>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</si>
  <si>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</si>
  <si>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</si>
  <si>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</si>
  <si>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</si>
  <si>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</si>
  <si>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</si>
  <si>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</si>
  <si>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</si>
  <si>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</si>
  <si>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</si>
  <si>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</si>
  <si>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</si>
  <si>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</si>
  <si>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</si>
  <si>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</si>
  <si>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</si>
  <si>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</si>
  <si>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</si>
  <si>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</si>
  <si>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</si>
  <si>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</si>
  <si>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</si>
  <si>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</si>
  <si>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</si>
  <si>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</si>
  <si>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</si>
  <si>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</si>
  <si>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</si>
  <si>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</si>
  <si>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</si>
  <si>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</si>
  <si>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</si>
  <si>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</si>
  <si>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</si>
  <si>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</si>
  <si>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</si>
  <si>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</si>
  <si>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</si>
  <si>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</si>
  <si>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</si>
  <si>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</si>
  <si>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</si>
  <si>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</si>
  <si>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</si>
  <si>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</si>
  <si>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</si>
  <si>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</si>
  <si>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</si>
  <si>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</si>
  <si>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</si>
  <si>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</si>
  <si>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</si>
  <si>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</si>
  <si>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</si>
  <si>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</si>
  <si>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</si>
  <si>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</si>
  <si>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</si>
  <si>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</si>
  <si>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</si>
  <si>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</si>
  <si>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</si>
  <si>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</si>
  <si>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</si>
  <si>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</si>
  <si>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</si>
  <si>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</si>
  <si>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</si>
  <si>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</si>
  <si>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</si>
  <si>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</si>
  <si>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</si>
  <si>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</si>
  <si>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</si>
  <si>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</si>
  <si>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</si>
  <si>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</si>
  <si>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</si>
  <si>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</si>
  <si>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</si>
  <si>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</si>
  <si>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</si>
  <si>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</si>
  <si>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</si>
  <si>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</si>
  <si>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</si>
  <si>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</si>
  <si>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</si>
  <si>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</si>
  <si>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</si>
  <si>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</si>
  <si>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</si>
  <si>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</si>
  <si>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</si>
  <si>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</si>
  <si>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</si>
  <si>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</si>
  <si>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</si>
  <si>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</si>
  <si>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</si>
  <si>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</si>
  <si>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</si>
  <si>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</si>
  <si>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</si>
  <si>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</si>
  <si>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</si>
  <si>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</si>
  <si>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</si>
  <si>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</si>
  <si>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</si>
  <si>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</si>
  <si>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</si>
  <si>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</si>
  <si>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</si>
  <si>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</si>
  <si>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</si>
  <si>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</si>
  <si>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</si>
  <si>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</si>
  <si>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</si>
  <si>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</si>
  <si>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</si>
  <si>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</si>
  <si>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</si>
  <si>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</si>
  <si>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</si>
  <si>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</si>
  <si>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</si>
  <si>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</si>
  <si>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</si>
  <si>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</si>
  <si>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</si>
  <si>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</si>
  <si>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</si>
  <si>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</si>
  <si>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</si>
  <si>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</si>
  <si>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</si>
  <si>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</si>
  <si>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</si>
  <si>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</si>
  <si>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</si>
  <si>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</si>
  <si>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</si>
  <si>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</si>
  <si>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</si>
  <si>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</si>
  <si>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</si>
  <si>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</si>
  <si>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</si>
  <si>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</si>
  <si>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</si>
  <si>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</si>
  <si>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</si>
  <si>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</si>
  <si>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</si>
  <si>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</si>
  <si>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</si>
  <si>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</si>
  <si>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</si>
  <si>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</si>
  <si>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</si>
  <si>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</si>
  <si>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</si>
  <si>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</si>
  <si>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</si>
  <si>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</si>
  <si>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</si>
  <si>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</si>
  <si>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</si>
  <si>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</si>
  <si>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</si>
  <si>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</si>
  <si>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</si>
  <si>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</si>
  <si>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</si>
  <si>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</si>
  <si>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</si>
  <si>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</si>
  <si>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</si>
  <si>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</si>
  <si>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</si>
  <si>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</si>
  <si>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</si>
  <si>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</si>
  <si>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</si>
  <si>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</si>
  <si>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</si>
  <si>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</si>
  <si>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</si>
  <si>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</si>
  <si>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</si>
  <si>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</si>
  <si>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</si>
  <si>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</si>
  <si>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</si>
  <si>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</si>
  <si>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</si>
  <si>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</si>
  <si>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</si>
  <si>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</si>
  <si>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</si>
  <si>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</si>
  <si>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</si>
  <si>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</si>
  <si>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</si>
  <si>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</si>
  <si>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</si>
  <si>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</si>
  <si>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</si>
  <si>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</si>
  <si>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</si>
  <si>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</si>
  <si>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</si>
  <si>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</si>
  <si>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</si>
  <si>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</si>
  <si>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</si>
  <si>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</si>
  <si>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</si>
  <si>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</si>
  <si>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</si>
  <si>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</si>
  <si>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</si>
  <si>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</si>
  <si>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</si>
  <si>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</si>
  <si>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</si>
  <si>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</si>
  <si>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</si>
  <si>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</si>
  <si>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</si>
  <si>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</si>
  <si>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</si>
  <si>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</si>
  <si>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</si>
  <si>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</si>
  <si>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</si>
  <si>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</si>
  <si>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</si>
  <si>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</si>
  <si>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</si>
  <si>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</si>
  <si>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</si>
  <si>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</si>
  <si>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</si>
  <si>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</si>
  <si>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</si>
  <si>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</si>
  <si>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</si>
  <si>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</si>
  <si>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</si>
  <si>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</si>
  <si>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</si>
  <si>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</si>
  <si>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</si>
  <si>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</si>
  <si>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</si>
  <si>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</si>
  <si>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</si>
  <si>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</si>
  <si>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</si>
  <si>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</si>
  <si>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</si>
  <si>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</si>
  <si>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</si>
  <si>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</si>
  <si>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</si>
  <si>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</si>
  <si>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</si>
  <si>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</si>
  <si>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</si>
  <si>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</si>
  <si>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</si>
  <si>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</si>
  <si>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</si>
  <si>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</si>
  <si>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</si>
  <si>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</si>
  <si>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</si>
  <si>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</si>
  <si>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</si>
  <si>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</si>
  <si>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</si>
  <si>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</si>
  <si>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</si>
  <si>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</si>
  <si>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</si>
  <si>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</si>
  <si>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</si>
  <si>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</si>
  <si>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</si>
  <si>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</si>
  <si>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</si>
  <si>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</si>
  <si>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</si>
  <si>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</si>
  <si>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</si>
  <si>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</si>
  <si>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</si>
  <si>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</si>
  <si>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</si>
  <si>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</si>
  <si>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</si>
  <si>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</si>
  <si>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</si>
  <si>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</si>
  <si>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</si>
  <si>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</si>
  <si>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</si>
  <si>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</si>
  <si>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</si>
  <si>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</si>
  <si>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</si>
  <si>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</si>
  <si>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</si>
  <si>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</si>
  <si>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</si>
  <si>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</si>
  <si>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</si>
  <si>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</si>
  <si>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</si>
  <si>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</si>
  <si>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</si>
  <si>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</si>
  <si>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</si>
  <si>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</si>
  <si>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</si>
  <si>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</si>
  <si>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</si>
  <si>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</si>
  <si>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</si>
  <si>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</si>
  <si>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</si>
  <si>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</si>
  <si>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</si>
  <si>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</si>
  <si>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</si>
  <si>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</si>
  <si>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</si>
  <si>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</si>
  <si>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</si>
  <si>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</si>
  <si>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</si>
  <si>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</si>
  <si>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</si>
  <si>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</si>
  <si>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</si>
  <si>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</si>
  <si>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</si>
  <si>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</si>
  <si>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</si>
  <si>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</si>
  <si>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</si>
  <si>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</si>
  <si>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</si>
  <si>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</si>
  <si>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</si>
  <si>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</si>
  <si>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</si>
  <si>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</si>
  <si>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</si>
  <si>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</si>
  <si>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</si>
  <si>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</si>
  <si>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</si>
  <si>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</si>
  <si>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</si>
  <si>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</si>
  <si>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</si>
  <si>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</si>
  <si>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</si>
  <si>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</si>
  <si>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</si>
  <si>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</si>
  <si>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</si>
  <si>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</si>
  <si>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</si>
  <si>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</si>
  <si>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</si>
  <si>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</si>
  <si>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</si>
  <si>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</si>
  <si>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</si>
  <si>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</si>
  <si>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</si>
  <si>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</si>
  <si>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</si>
  <si>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</si>
  <si>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</si>
  <si>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</si>
  <si>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</si>
  <si>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</si>
  <si>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</si>
  <si>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</si>
  <si>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</si>
  <si>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</si>
  <si>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</si>
  <si>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</si>
  <si>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</si>
  <si>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</si>
  <si>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</si>
  <si>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</si>
  <si>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</si>
  <si>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</si>
  <si>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</si>
  <si>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</si>
  <si>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</si>
  <si>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</si>
  <si>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</si>
  <si>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</si>
  <si>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</si>
  <si>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</si>
  <si>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</si>
  <si>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</si>
  <si>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</si>
  <si>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</si>
  <si>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</si>
  <si>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</si>
  <si>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</si>
  <si>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</si>
  <si>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</si>
  <si>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</si>
  <si>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</si>
  <si>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</si>
  <si>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</si>
  <si>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</si>
  <si>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</si>
  <si>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</si>
  <si>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</si>
  <si>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</si>
  <si>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</si>
  <si>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</si>
  <si>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</si>
  <si>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</si>
  <si>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</si>
  <si>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</si>
  <si>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</si>
  <si>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</si>
  <si>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</si>
  <si>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</si>
  <si>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</si>
  <si>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</si>
  <si>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</si>
  <si>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</si>
  <si>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</si>
  <si>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</si>
  <si>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</si>
  <si>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</si>
  <si>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</si>
  <si>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</si>
  <si>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</si>
  <si>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</si>
  <si>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</si>
  <si>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</si>
  <si>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</si>
  <si>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</si>
  <si>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</si>
  <si>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</si>
  <si>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</si>
  <si>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</si>
  <si>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</si>
  <si>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</si>
  <si>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</si>
  <si>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</si>
  <si>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</si>
  <si>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</si>
  <si>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</si>
  <si>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</si>
  <si>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</si>
  <si>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</si>
  <si>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</si>
  <si>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</si>
  <si>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</si>
  <si>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</si>
  <si>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</si>
  <si>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</si>
  <si>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</si>
  <si>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</si>
  <si>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</si>
  <si>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</si>
  <si>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</si>
  <si>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</si>
  <si>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</si>
  <si>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</si>
  <si>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</si>
  <si>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</si>
  <si>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</si>
  <si>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</si>
  <si>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</si>
  <si>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</si>
  <si>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</si>
  <si>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</si>
  <si>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</si>
  <si>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</si>
  <si>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</si>
  <si>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</si>
  <si>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</si>
  <si>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</si>
  <si>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</si>
  <si>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</si>
  <si>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</si>
  <si>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</si>
  <si>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</si>
  <si>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</si>
  <si>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</si>
  <si>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</si>
  <si>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</si>
  <si>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</si>
  <si>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</si>
  <si>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</si>
  <si>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</si>
  <si>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</si>
  <si>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</si>
  <si>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</si>
  <si>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</si>
  <si>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</si>
  <si>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</si>
  <si>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</si>
  <si>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</si>
  <si>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</si>
  <si>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</si>
  <si>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</si>
  <si>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</si>
  <si>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</si>
  <si>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</si>
  <si>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</si>
  <si>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</si>
  <si>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</si>
  <si>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</si>
  <si>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</si>
  <si>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</si>
  <si>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</si>
  <si>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</si>
  <si>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</si>
  <si>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</si>
  <si>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</si>
  <si>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</si>
  <si>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</si>
  <si>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</si>
  <si>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</si>
  <si>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</si>
  <si>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</si>
  <si>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</si>
  <si>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</si>
  <si>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</si>
  <si>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</si>
  <si>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</si>
  <si>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</si>
  <si>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</si>
  <si>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</si>
  <si>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</si>
  <si>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</si>
  <si>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</si>
  <si>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</si>
  <si>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</si>
  <si>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</si>
  <si>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</si>
  <si>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</si>
  <si>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</si>
  <si>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</si>
  <si>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</si>
  <si>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</si>
  <si>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</si>
  <si>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</si>
  <si>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</si>
  <si>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</si>
  <si>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</si>
  <si>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</si>
  <si>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</si>
  <si>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</si>
  <si>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</si>
  <si>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</si>
  <si>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</si>
  <si>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</si>
  <si>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</si>
  <si>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</si>
  <si>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</si>
  <si>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</si>
  <si>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</si>
  <si>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</si>
  <si>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</si>
  <si>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</si>
  <si>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</si>
  <si>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</si>
  <si>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</si>
  <si>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</si>
  <si>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</si>
  <si>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</si>
  <si>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</si>
  <si>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</si>
  <si>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</si>
  <si>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</si>
  <si>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</si>
  <si>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</si>
  <si>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</si>
  <si>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</si>
  <si>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</si>
  <si>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</si>
  <si>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</si>
  <si>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</si>
  <si>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</si>
  <si>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</si>
  <si>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</si>
  <si>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</si>
  <si>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</si>
  <si>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</si>
  <si>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</si>
  <si>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</si>
  <si>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</si>
  <si>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</si>
  <si>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</si>
  <si>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</si>
  <si>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</si>
  <si>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</si>
  <si>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</si>
  <si>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</si>
  <si>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</si>
  <si>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</si>
  <si>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</si>
  <si>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</si>
  <si>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</si>
  <si>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</si>
  <si>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</si>
  <si>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</si>
  <si>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</si>
  <si>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</si>
  <si>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</si>
  <si>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</si>
  <si>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</si>
  <si>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</si>
  <si>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</si>
  <si>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</si>
  <si>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</si>
  <si>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</si>
  <si>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</si>
  <si>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</si>
  <si>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</si>
  <si>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</si>
  <si>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</si>
  <si>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</si>
  <si>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</si>
  <si>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</si>
  <si>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</si>
  <si>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</si>
  <si>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</si>
  <si>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</si>
  <si>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</si>
  <si>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</si>
  <si>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</si>
  <si>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</si>
  <si>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</si>
  <si>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</si>
  <si>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</si>
  <si>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</si>
  <si>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</si>
  <si>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</si>
  <si>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</si>
  <si>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</si>
  <si>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</si>
  <si>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</si>
  <si>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</si>
  <si>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</si>
  <si>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</si>
  <si>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</si>
  <si>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</si>
  <si>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</si>
  <si>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</si>
  <si>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</si>
  <si>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</si>
  <si>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</si>
  <si>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</si>
  <si>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</si>
  <si>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</si>
  <si>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</si>
  <si>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</si>
  <si>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</si>
  <si>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</si>
  <si>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</si>
  <si>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</si>
  <si>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</si>
  <si>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</si>
  <si>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</si>
  <si>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</si>
  <si>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</si>
  <si>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</si>
  <si>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</si>
  <si>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</si>
  <si>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</si>
  <si>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</si>
  <si>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</si>
  <si>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</si>
  <si>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</si>
  <si>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</si>
  <si>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</si>
  <si>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</si>
  <si>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</si>
  <si>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</si>
  <si>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</si>
  <si>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</si>
  <si>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</si>
  <si>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</si>
  <si>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</si>
  <si>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</si>
  <si>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</si>
  <si>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</si>
  <si>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</si>
  <si>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</si>
  <si>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</si>
  <si>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</si>
  <si>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</si>
  <si>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</si>
  <si>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</si>
  <si>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</si>
  <si>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</si>
  <si>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</si>
  <si>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</si>
  <si>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</si>
  <si>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</si>
  <si>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</si>
  <si>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</si>
  <si>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</si>
  <si>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</si>
  <si>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</si>
  <si>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</si>
  <si>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</si>
  <si>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</si>
  <si>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</si>
  <si>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</si>
  <si>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</si>
  <si>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</si>
  <si>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</si>
  <si>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</si>
  <si>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</si>
  <si>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</si>
  <si>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</si>
  <si>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</si>
  <si>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</si>
  <si>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</si>
  <si>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</si>
  <si>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</si>
  <si>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</si>
  <si>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</si>
  <si>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</si>
  <si>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</si>
  <si>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</si>
  <si>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</si>
  <si>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</si>
  <si>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</si>
  <si>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</si>
  <si>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</si>
  <si>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</si>
  <si>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</si>
  <si>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</si>
  <si>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</si>
  <si>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</si>
  <si>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</si>
  <si>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</si>
  <si>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</si>
  <si>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</si>
  <si>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</si>
  <si>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</si>
  <si>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</si>
  <si>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</si>
  <si>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</si>
  <si>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</si>
  <si>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</si>
  <si>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</si>
  <si>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</si>
  <si>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</si>
  <si>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</si>
  <si>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</si>
  <si>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</si>
  <si>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</si>
  <si>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</si>
  <si>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</si>
  <si>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</si>
  <si>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</si>
  <si>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</si>
  <si>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</si>
  <si>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</si>
  <si>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</si>
  <si>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</si>
  <si>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</si>
  <si>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</si>
  <si>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</si>
  <si>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</si>
  <si>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</si>
  <si>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</si>
  <si>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</si>
  <si>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</si>
  <si>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</si>
  <si>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</si>
  <si>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</si>
  <si>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</si>
  <si>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</si>
  <si>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</si>
  <si>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</si>
  <si>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</si>
  <si>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</si>
  <si>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</si>
  <si>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</si>
  <si>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</si>
  <si>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</si>
  <si>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</si>
  <si>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</si>
  <si>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</si>
  <si>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</si>
  <si>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</si>
  <si>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</si>
  <si>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</si>
  <si>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</si>
  <si>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</si>
  <si>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</si>
  <si>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</si>
  <si>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</si>
  <si>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</si>
  <si>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</si>
  <si>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</si>
  <si>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</si>
  <si>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</si>
  <si>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</si>
  <si>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</si>
  <si>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</si>
  <si>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</si>
  <si>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</si>
  <si>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</si>
  <si>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</si>
  <si>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</si>
  <si>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</si>
  <si>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</si>
  <si>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</si>
  <si>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</si>
  <si>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</si>
  <si>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</si>
  <si>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</si>
  <si>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</si>
  <si>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</si>
  <si>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</si>
  <si>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</si>
  <si>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</si>
  <si>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</si>
  <si>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</si>
  <si>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</si>
  <si>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</si>
  <si>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</si>
  <si>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</si>
  <si>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</si>
  <si>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</si>
  <si>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</si>
  <si>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</si>
  <si>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</si>
  <si>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</si>
  <si>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</si>
  <si>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</si>
  <si>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</si>
  <si>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</si>
  <si>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</si>
  <si>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</si>
  <si>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</si>
  <si>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</si>
  <si>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</si>
  <si>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</si>
  <si>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</si>
  <si>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</si>
  <si>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</si>
  <si>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</si>
  <si>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</si>
  <si>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</si>
  <si>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</si>
  <si>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</si>
  <si>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</si>
  <si>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</si>
  <si>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</si>
  <si>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</si>
  <si>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</si>
  <si>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</si>
  <si>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</si>
  <si>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</si>
  <si>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</si>
  <si>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</si>
  <si>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</si>
  <si>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</si>
  <si>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</si>
  <si>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</si>
  <si>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</si>
  <si>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</si>
  <si>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</si>
  <si>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</si>
  <si>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</si>
  <si>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</si>
  <si>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</si>
  <si>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</si>
  <si>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</si>
  <si>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</si>
  <si>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</si>
  <si>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</si>
  <si>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</si>
  <si>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</si>
  <si>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</si>
  <si>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</si>
  <si>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</si>
  <si>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</si>
  <si>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</si>
  <si>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</si>
  <si>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</si>
  <si>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</si>
  <si>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</si>
  <si>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</si>
  <si>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</si>
  <si>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</si>
  <si>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</si>
  <si>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</si>
  <si>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</si>
  <si>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</si>
  <si>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</si>
  <si>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</si>
  <si>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</si>
  <si>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</si>
  <si>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</si>
  <si>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</si>
  <si>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</si>
  <si>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</si>
  <si>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</si>
  <si>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</si>
  <si>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</si>
  <si>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</si>
  <si>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</si>
  <si>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</si>
  <si>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</si>
  <si>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</si>
  <si>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</si>
  <si>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</si>
  <si>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</si>
  <si>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</si>
  <si>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</si>
  <si>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</si>
  <si>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</si>
  <si>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</si>
  <si>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</si>
  <si>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</si>
  <si>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</si>
  <si>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</si>
  <si>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</si>
  <si>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</si>
  <si>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</si>
  <si>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</si>
  <si>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</si>
  <si>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</si>
  <si>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</si>
  <si>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</si>
  <si>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</si>
  <si>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</si>
  <si>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</si>
  <si>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</si>
  <si>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</si>
  <si>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</si>
  <si>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</si>
  <si>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</si>
  <si>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</si>
  <si>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</si>
  <si>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</si>
  <si>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</si>
  <si>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</si>
  <si>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</si>
  <si>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</si>
  <si>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</si>
  <si>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</si>
  <si>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</si>
  <si>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</si>
  <si>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</si>
  <si>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</si>
  <si>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</si>
  <si>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</si>
  <si>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</si>
  <si>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</si>
  <si>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</si>
  <si>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</si>
  <si>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</si>
  <si>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</si>
  <si>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</si>
  <si>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</si>
  <si>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</si>
  <si>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</si>
  <si>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</si>
  <si>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</si>
  <si>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</si>
  <si>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</si>
  <si>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</si>
  <si>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</si>
  <si>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</si>
  <si>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</si>
  <si>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</si>
  <si>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</si>
  <si>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</si>
  <si>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</si>
  <si>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</si>
  <si>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</si>
  <si>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</si>
  <si>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</si>
  <si>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</si>
  <si>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</si>
  <si>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</si>
  <si>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</si>
  <si>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</si>
  <si>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</si>
  <si>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</si>
  <si>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</si>
  <si>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</si>
  <si>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</si>
  <si>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</si>
  <si>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</si>
  <si>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</si>
  <si>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</si>
  <si>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</si>
  <si>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</si>
  <si>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</si>
  <si>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</si>
  <si>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</si>
  <si>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</si>
  <si>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</si>
  <si>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</si>
  <si>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</si>
  <si>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</si>
  <si>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</si>
  <si>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</si>
  <si>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</si>
  <si>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</si>
  <si>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</si>
  <si>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</si>
  <si>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</si>
  <si>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</si>
  <si>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</si>
  <si>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</si>
  <si>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</si>
  <si>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</si>
  <si>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</si>
  <si>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</si>
  <si>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</si>
  <si>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</si>
  <si>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</si>
  <si>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</si>
  <si>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</si>
  <si>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</si>
  <si>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</si>
  <si>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</si>
  <si>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</si>
  <si>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</si>
  <si>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</si>
  <si>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</si>
  <si>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</si>
  <si>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</si>
  <si>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</si>
  <si>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</si>
  <si>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</si>
  <si>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</si>
  <si>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</si>
  <si>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</si>
  <si>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</si>
  <si>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</si>
  <si>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</si>
  <si>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</si>
  <si>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</si>
  <si>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</si>
  <si>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</si>
  <si>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</si>
  <si>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</si>
  <si>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</si>
  <si>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</si>
  <si>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</si>
  <si>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</si>
  <si>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</si>
  <si>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</si>
  <si>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</si>
  <si>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</si>
  <si>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</si>
  <si>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</si>
  <si>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</si>
  <si>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</si>
  <si>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</si>
  <si>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</si>
  <si>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</si>
  <si>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</si>
  <si>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</si>
  <si>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</si>
  <si>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</si>
  <si>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</si>
  <si>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</si>
  <si>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</si>
  <si>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</si>
  <si>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</si>
  <si>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</si>
  <si>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</si>
  <si>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</si>
  <si>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</si>
  <si>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</si>
  <si>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</si>
  <si>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</si>
  <si>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</si>
  <si>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</si>
  <si>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</si>
  <si>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</si>
  <si>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</si>
  <si>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</si>
  <si>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</si>
  <si>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</si>
  <si>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</si>
  <si>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</si>
  <si>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</si>
  <si>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</si>
  <si>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</si>
  <si>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</si>
  <si>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</si>
  <si>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</si>
  <si>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</si>
  <si>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</si>
  <si>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</si>
  <si>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</si>
  <si>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</si>
  <si>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</si>
  <si>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</si>
  <si>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</si>
  <si>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</si>
  <si>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</si>
  <si>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</si>
  <si>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</si>
  <si>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</si>
  <si>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</si>
  <si>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</si>
  <si>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</si>
  <si>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</si>
  <si>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</si>
  <si>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</si>
  <si>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</si>
  <si>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</si>
  <si>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</si>
  <si>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</si>
  <si>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</si>
  <si>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</si>
  <si>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</si>
  <si>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</si>
  <si>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</si>
  <si>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</si>
  <si>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</si>
  <si>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</si>
  <si>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</si>
  <si>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</si>
  <si>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</si>
  <si>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</si>
  <si>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</si>
  <si>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</si>
  <si>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</si>
  <si>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</si>
  <si>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</si>
  <si>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</si>
  <si>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</si>
  <si>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</si>
  <si>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</si>
  <si>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</si>
  <si>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</si>
  <si>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</si>
  <si>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</si>
  <si>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</si>
  <si>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</si>
  <si>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</si>
  <si>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</si>
  <si>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</si>
  <si>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</si>
  <si>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</si>
  <si>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</si>
  <si>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</si>
  <si>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</si>
  <si>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</si>
  <si>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</si>
  <si>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</si>
  <si>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</si>
  <si>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</si>
  <si>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</si>
  <si>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</si>
  <si>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</si>
  <si>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</si>
  <si>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</si>
  <si>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</si>
  <si>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</si>
  <si>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</si>
  <si>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</si>
  <si>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</si>
  <si>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</si>
  <si>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</si>
  <si>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</si>
  <si>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</si>
  <si>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</si>
  <si>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</si>
  <si>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</si>
  <si>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</si>
  <si>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</si>
  <si>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</si>
  <si>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</si>
  <si>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</si>
  <si>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</si>
  <si>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</si>
  <si>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</si>
  <si>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</si>
  <si>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</si>
  <si>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</si>
  <si>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</si>
  <si>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</si>
  <si>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</si>
  <si>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</si>
  <si>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</si>
  <si>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</si>
  <si>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</si>
  <si>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</si>
  <si>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</si>
  <si>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</si>
  <si>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</si>
  <si>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</si>
  <si>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</si>
  <si>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</si>
  <si>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</si>
  <si>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</si>
  <si>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</si>
  <si>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</si>
  <si>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</si>
  <si>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</si>
  <si>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</si>
  <si>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</si>
  <si>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</si>
  <si>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</si>
  <si>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</si>
  <si>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</si>
  <si>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</si>
  <si>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</si>
  <si>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</si>
  <si>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</si>
  <si>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</si>
  <si>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</si>
  <si>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</si>
  <si>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</si>
  <si>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</si>
  <si>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</si>
  <si>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</si>
  <si>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</si>
  <si>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</si>
  <si>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</si>
  <si>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</si>
  <si>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</si>
  <si>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</si>
  <si>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</si>
  <si>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</si>
  <si>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</si>
  <si>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</si>
  <si>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</si>
  <si>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</si>
  <si>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</si>
  <si>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</si>
  <si>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</si>
  <si>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</si>
  <si>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</si>
  <si>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</si>
  <si>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</si>
  <si>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</si>
  <si>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</si>
  <si>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</si>
  <si>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</si>
  <si>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</si>
  <si>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</si>
  <si>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</si>
  <si>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</si>
  <si>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</si>
  <si>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</si>
  <si>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</si>
  <si>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</si>
  <si>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</si>
  <si>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</si>
  <si>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</si>
  <si>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</si>
  <si>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</si>
  <si>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</si>
  <si>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</si>
  <si>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</si>
  <si>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</si>
  <si>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</si>
  <si>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</si>
  <si>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</si>
  <si>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</si>
  <si>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</si>
  <si>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</si>
  <si>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</si>
  <si>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</si>
  <si>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</si>
  <si>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</si>
  <si>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</si>
  <si>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</si>
  <si>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</si>
  <si>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</si>
  <si>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</si>
  <si>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</si>
  <si>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</si>
  <si>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</si>
  <si>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</si>
  <si>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</si>
  <si>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</si>
  <si>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</si>
  <si>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</si>
  <si>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</si>
  <si>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</si>
  <si>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</si>
  <si>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</si>
  <si>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</si>
  <si>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</si>
  <si>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</si>
  <si>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</si>
  <si>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</si>
  <si>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</si>
  <si>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</si>
  <si>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</si>
  <si>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</si>
  <si>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</si>
  <si>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</si>
  <si>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</si>
  <si>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</si>
  <si>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</si>
  <si>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</si>
  <si>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</si>
  <si>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</si>
  <si>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</si>
  <si>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</si>
  <si>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</si>
  <si>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</si>
  <si>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</si>
  <si>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</si>
  <si>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</si>
  <si>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</si>
  <si>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</si>
  <si>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</si>
  <si>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</si>
  <si>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</si>
  <si>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</si>
  <si>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</si>
  <si>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</si>
  <si>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</si>
  <si>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</si>
  <si>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</si>
  <si>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</si>
  <si>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</si>
  <si>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</si>
  <si>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</si>
  <si>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</si>
  <si>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</si>
  <si>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</si>
  <si>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</si>
  <si>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</si>
  <si>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</si>
  <si>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</si>
  <si>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</si>
  <si>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</si>
  <si>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</si>
  <si>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</si>
  <si>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</si>
  <si>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</si>
  <si>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</si>
  <si>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</si>
  <si>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</si>
  <si>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</si>
  <si>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</si>
  <si>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</si>
  <si>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</si>
  <si>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</si>
  <si>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</si>
  <si>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</si>
  <si>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</si>
  <si>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</si>
  <si>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</si>
  <si>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</si>
  <si>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</si>
  <si>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</si>
  <si>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</si>
  <si>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</si>
  <si>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</si>
  <si>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</si>
  <si>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</si>
  <si>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</si>
  <si>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</si>
  <si>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</si>
  <si>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</si>
  <si>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</si>
  <si>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</si>
  <si>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</si>
  <si>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</si>
  <si>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</si>
  <si>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</si>
  <si>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</si>
  <si>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</si>
  <si>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</si>
  <si>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</si>
  <si>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</si>
  <si>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</si>
  <si>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</si>
  <si>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</si>
  <si>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</si>
  <si>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</si>
  <si>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</si>
  <si>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</si>
  <si>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</si>
  <si>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</si>
  <si>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</si>
  <si>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</si>
  <si>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</si>
  <si>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</si>
  <si>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</si>
  <si>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</si>
  <si>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</si>
  <si>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</si>
  <si>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</si>
  <si>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</si>
  <si>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</si>
  <si>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</si>
  <si>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</si>
  <si>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</si>
  <si>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</si>
  <si>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</si>
  <si>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</si>
  <si>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</si>
  <si>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</si>
  <si>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</si>
  <si>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</si>
  <si>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</si>
  <si>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</si>
  <si>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</si>
  <si>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</si>
  <si>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</si>
  <si>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</si>
  <si>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</si>
  <si>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</si>
  <si>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</si>
  <si>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</si>
  <si>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</si>
  <si>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</si>
  <si>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</si>
  <si>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</si>
  <si>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</si>
  <si>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</si>
  <si>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</si>
  <si>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</si>
  <si>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</si>
  <si>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</si>
  <si>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</si>
  <si>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</si>
  <si>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</si>
  <si>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</si>
  <si>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</si>
  <si>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</si>
  <si>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</si>
  <si>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</si>
  <si>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</si>
  <si>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</si>
  <si>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</si>
  <si>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</si>
  <si>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</si>
  <si>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</si>
  <si>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</si>
  <si>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</si>
  <si>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</si>
  <si>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</si>
  <si>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</si>
  <si>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</si>
  <si>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</si>
  <si>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</si>
  <si>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</si>
  <si>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</si>
  <si>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</si>
  <si>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</si>
  <si>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</si>
  <si>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</si>
  <si>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</si>
  <si>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</si>
  <si>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</si>
  <si>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</si>
  <si>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</si>
  <si>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</si>
  <si>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</si>
  <si>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</si>
  <si>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</si>
  <si>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</si>
  <si>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</si>
  <si>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</si>
  <si>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</si>
  <si>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</si>
  <si>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</si>
  <si>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</si>
  <si>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</si>
  <si>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</si>
  <si>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</si>
  <si>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</si>
  <si>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</si>
  <si>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</si>
  <si>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</si>
  <si>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</si>
  <si>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</si>
  <si>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</si>
  <si>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</si>
  <si>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</si>
  <si>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</si>
  <si>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</si>
  <si>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</si>
  <si>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</si>
  <si>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</si>
  <si>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</si>
  <si>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</si>
  <si>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</si>
  <si>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</si>
  <si>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</si>
  <si>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</si>
  <si>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</si>
  <si>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</si>
  <si>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</si>
  <si>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</si>
  <si>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</si>
  <si>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</si>
  <si>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</si>
  <si>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</si>
  <si>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</si>
  <si>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</si>
  <si>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</si>
  <si>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</si>
  <si>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</si>
  <si>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</si>
  <si>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</si>
  <si>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</si>
  <si>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</si>
  <si>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</si>
  <si>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</si>
  <si>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</si>
  <si>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</si>
  <si>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</si>
  <si>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</si>
  <si>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</si>
  <si>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</si>
  <si>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</si>
  <si>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</si>
  <si>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</si>
  <si>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</si>
  <si>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</si>
  <si>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</si>
  <si>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</si>
  <si>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</si>
  <si>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</si>
  <si>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</si>
  <si>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</si>
  <si>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</si>
  <si>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</si>
  <si>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</si>
  <si>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</si>
  <si>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</si>
  <si>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</si>
  <si>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</si>
  <si>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</si>
  <si>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</si>
  <si>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</si>
  <si>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</si>
  <si>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</si>
  <si>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</si>
  <si>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</si>
  <si>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</si>
  <si>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</si>
  <si>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</si>
  <si>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</si>
  <si>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</si>
  <si>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</si>
  <si>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</si>
  <si>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</si>
  <si>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</si>
  <si>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</si>
  <si>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</si>
  <si>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</si>
  <si>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</si>
  <si>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</si>
  <si>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</si>
  <si>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</si>
  <si>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</si>
  <si>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</si>
  <si>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</si>
  <si>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</si>
  <si>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</si>
  <si>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</si>
  <si>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</si>
  <si>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</si>
  <si>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</si>
  <si>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</si>
  <si>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</si>
  <si>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</si>
  <si>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</si>
  <si>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</si>
  <si>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</si>
  <si>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</si>
  <si>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</si>
  <si>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</si>
  <si>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</si>
  <si>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</si>
  <si>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</si>
  <si>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</si>
  <si>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</si>
  <si>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</si>
  <si>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</si>
  <si>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</si>
  <si>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</si>
  <si>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</si>
  <si>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</si>
  <si>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</si>
  <si>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</si>
  <si>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</si>
  <si>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</si>
  <si>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</si>
  <si>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</si>
  <si>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</si>
  <si>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</si>
  <si>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</si>
  <si>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</si>
  <si>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</si>
  <si>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</si>
  <si>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</si>
  <si>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</si>
  <si>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</si>
  <si>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</si>
  <si>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</si>
  <si>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</si>
  <si>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</si>
  <si>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</si>
  <si>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</si>
  <si>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</si>
  <si>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</si>
  <si>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</si>
  <si>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</si>
  <si>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</si>
  <si>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</si>
  <si>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</si>
  <si>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</si>
  <si>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</si>
  <si>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</si>
  <si>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</si>
  <si>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</si>
  <si>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</si>
  <si>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</si>
  <si>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</si>
  <si>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</si>
  <si>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</si>
  <si>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</si>
  <si>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</si>
  <si>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</si>
  <si>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</si>
  <si>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</si>
  <si>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</si>
  <si>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</si>
  <si>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</si>
  <si>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</si>
  <si>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</si>
  <si>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</si>
  <si>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</si>
  <si>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</si>
  <si>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</si>
  <si>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</si>
  <si>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</si>
  <si>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</si>
  <si>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</si>
  <si>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</si>
  <si>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</si>
  <si>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</si>
  <si>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</si>
  <si>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</si>
  <si>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</si>
  <si>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</si>
  <si>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</si>
  <si>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</si>
  <si>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</si>
  <si>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</si>
  <si>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</si>
  <si>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</si>
  <si>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</si>
  <si>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</si>
  <si>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</si>
  <si>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</si>
  <si>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</si>
  <si>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</si>
  <si>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</si>
  <si>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</si>
  <si>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</si>
  <si>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</si>
  <si>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</si>
  <si>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</si>
  <si>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</si>
  <si>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</si>
  <si>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</si>
  <si>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</si>
  <si>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</si>
  <si>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</si>
  <si>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</si>
  <si>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</si>
  <si>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</si>
  <si>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</si>
  <si>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</si>
  <si>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</si>
  <si>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</si>
  <si>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</si>
  <si>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</si>
  <si>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</si>
  <si>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</si>
  <si>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</si>
  <si>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</si>
  <si>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</si>
  <si>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</si>
  <si>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</si>
  <si>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</si>
  <si>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</si>
  <si>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</si>
  <si>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</si>
  <si>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</si>
  <si>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</si>
  <si>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</si>
  <si>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</si>
  <si>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</si>
  <si>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</si>
  <si>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</si>
  <si>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</si>
  <si>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</si>
  <si>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</si>
  <si>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</si>
  <si>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</si>
  <si>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</si>
  <si>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</si>
  <si>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</si>
  <si>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</si>
  <si>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</si>
  <si>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</si>
  <si>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</si>
  <si>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</si>
  <si>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</si>
  <si>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</si>
  <si>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</si>
  <si>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</si>
  <si>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</si>
  <si>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</si>
  <si>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</si>
  <si>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</si>
  <si>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</si>
  <si>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</si>
  <si>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</si>
  <si>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</si>
  <si>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</si>
  <si>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</si>
  <si>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</si>
  <si>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</si>
  <si>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</si>
  <si>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</si>
  <si>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</si>
  <si>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</si>
  <si>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</si>
  <si>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</si>
  <si>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</si>
  <si>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</si>
  <si>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</si>
  <si>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</si>
  <si>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</si>
  <si>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</si>
  <si>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</si>
  <si>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</si>
  <si>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</si>
  <si>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</si>
  <si>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</si>
  <si>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</si>
  <si>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</si>
  <si>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</si>
  <si>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</si>
  <si>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</si>
  <si>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</si>
  <si>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</si>
  <si>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</si>
  <si>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</si>
  <si>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</si>
  <si>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</si>
  <si>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</si>
  <si>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</si>
  <si>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</si>
  <si>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</si>
  <si>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</si>
  <si>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</si>
  <si>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</si>
  <si>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</si>
  <si>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</si>
  <si>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</si>
  <si>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</si>
  <si>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</si>
  <si>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</si>
  <si>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</si>
  <si>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</si>
  <si>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</si>
  <si>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</si>
  <si>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</si>
  <si>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</si>
  <si>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</si>
  <si>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</si>
  <si>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</si>
  <si>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</si>
  <si>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</si>
  <si>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</si>
  <si>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</si>
  <si>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</si>
  <si>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</si>
  <si>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</si>
  <si>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</si>
  <si>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</si>
  <si>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</si>
  <si>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</si>
  <si>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</si>
  <si>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</si>
  <si>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</si>
  <si>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</si>
  <si>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</si>
  <si>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</si>
  <si>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</si>
  <si>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</si>
  <si>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</si>
  <si>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</si>
  <si>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</si>
  <si>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</si>
  <si>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</si>
  <si>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</si>
  <si>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</si>
  <si>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</si>
  <si>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</si>
  <si>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</si>
  <si>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</si>
  <si>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</si>
  <si>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</si>
  <si>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</si>
  <si>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</si>
  <si>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</si>
  <si>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</si>
  <si>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</si>
  <si>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</si>
  <si>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</si>
  <si>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</si>
  <si>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</si>
  <si>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</si>
  <si>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</si>
  <si>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</si>
  <si>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</si>
  <si>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</si>
  <si>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</si>
  <si>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</si>
  <si>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</si>
  <si>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</si>
  <si>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</si>
  <si>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</si>
  <si>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</si>
  <si>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</si>
  <si>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</si>
  <si>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</si>
  <si>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</si>
  <si>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</si>
  <si>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</si>
  <si>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</si>
  <si>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</si>
  <si>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</si>
  <si>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</si>
  <si>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</si>
  <si>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</si>
  <si>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</si>
  <si>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</si>
  <si>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</si>
  <si>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</si>
  <si>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</si>
  <si>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</si>
  <si>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</si>
  <si>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</si>
  <si>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</si>
  <si>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</si>
  <si>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</si>
  <si>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</si>
  <si>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</si>
  <si>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</si>
  <si>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</si>
  <si>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</si>
  <si>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</si>
  <si>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</si>
  <si>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</si>
  <si>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</si>
  <si>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</si>
  <si>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</si>
  <si>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</si>
  <si>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</si>
  <si>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</si>
  <si>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</si>
  <si>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</si>
  <si>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</si>
  <si>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</si>
  <si>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</si>
  <si>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</si>
  <si>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</si>
  <si>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</si>
  <si>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</si>
  <si>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</si>
  <si>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</si>
  <si>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</si>
  <si>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</si>
  <si>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</si>
  <si>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</si>
  <si>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</si>
  <si>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</si>
  <si>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</si>
  <si>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</si>
  <si>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</si>
  <si>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</si>
  <si>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</si>
  <si>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</si>
  <si>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</si>
  <si>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</si>
  <si>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</si>
  <si>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</si>
  <si>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</si>
  <si>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</si>
  <si>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</si>
  <si>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</si>
  <si>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</si>
  <si>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</si>
  <si>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</si>
  <si>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</si>
  <si>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</si>
  <si>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</si>
  <si>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</si>
  <si>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</si>
  <si>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</si>
  <si>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</si>
  <si>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</si>
  <si>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</si>
  <si>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</si>
  <si>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</si>
  <si>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</si>
  <si>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</si>
  <si>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</si>
  <si>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</si>
  <si>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</si>
  <si>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</si>
  <si>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</si>
  <si>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</si>
  <si>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</si>
  <si>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</si>
  <si>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</si>
  <si>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</si>
  <si>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</si>
  <si>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</si>
  <si>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</si>
  <si>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</si>
  <si>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</si>
  <si>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</si>
  <si>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</si>
  <si>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</si>
  <si>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</si>
  <si>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</si>
  <si>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</si>
  <si>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</si>
  <si>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</si>
  <si>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</si>
  <si>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</si>
  <si>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</si>
  <si>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</si>
  <si>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</si>
  <si>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</si>
  <si>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</si>
  <si>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</si>
  <si>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</si>
  <si>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</si>
  <si>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</si>
  <si>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</si>
  <si>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</si>
  <si>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</si>
  <si>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</si>
  <si>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</si>
  <si>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</si>
  <si>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</si>
  <si>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</si>
  <si>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</si>
  <si>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</si>
  <si>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</si>
  <si>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</si>
  <si>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</si>
  <si>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</si>
  <si>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</si>
  <si>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</si>
  <si>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</si>
  <si>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</si>
  <si>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</si>
  <si>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</si>
  <si>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</si>
  <si>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</si>
  <si>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</si>
  <si>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</si>
  <si>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</si>
  <si>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</si>
  <si>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</si>
  <si>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</si>
  <si>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</si>
  <si>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</si>
  <si>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</si>
  <si>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</si>
  <si>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</si>
  <si>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</si>
  <si>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</si>
  <si>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</si>
  <si>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</si>
  <si>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</si>
  <si>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</si>
  <si>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</si>
  <si>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</si>
  <si>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</si>
  <si>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</si>
  <si>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</si>
  <si>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</si>
  <si>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</si>
  <si>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</si>
  <si>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</si>
  <si>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</si>
  <si>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</si>
  <si>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</si>
  <si>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</si>
  <si>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</si>
  <si>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</si>
  <si>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</si>
  <si>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</si>
  <si>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</si>
  <si>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</si>
  <si>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</si>
  <si>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</si>
  <si>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</si>
  <si>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</si>
  <si>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</si>
  <si>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</si>
  <si>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</si>
  <si>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</si>
  <si>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</si>
  <si>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</si>
  <si>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</si>
  <si>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</si>
  <si>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</si>
  <si>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</si>
  <si>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</si>
  <si>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</si>
  <si>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</si>
  <si>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</si>
  <si>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</si>
  <si>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</si>
  <si>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</si>
  <si>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</si>
  <si>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</si>
  <si>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</si>
  <si>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</si>
  <si>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</si>
  <si>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</si>
  <si>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</si>
  <si>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</si>
  <si>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</si>
  <si>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</si>
  <si>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</si>
  <si>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</si>
  <si>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</si>
  <si>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</si>
  <si>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</si>
  <si>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</si>
  <si>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</si>
  <si>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</si>
  <si>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</si>
  <si>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</si>
  <si>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</si>
  <si>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</si>
  <si>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</si>
  <si>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</si>
  <si>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</si>
  <si>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</si>
  <si>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</si>
  <si>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</si>
  <si>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</si>
  <si>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</si>
  <si>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</si>
  <si>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</si>
  <si>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</si>
  <si>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</si>
  <si>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</si>
  <si>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</si>
  <si>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</si>
  <si>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</si>
  <si>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</si>
  <si>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</si>
  <si>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</si>
  <si>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</si>
  <si>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</si>
  <si>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</si>
  <si>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</si>
  <si>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</si>
  <si>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</si>
  <si>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</si>
  <si>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</si>
  <si>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</si>
  <si>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</si>
  <si>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</si>
  <si>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</si>
  <si>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</si>
  <si>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</si>
  <si>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</si>
  <si>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</si>
  <si>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</si>
  <si>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</si>
  <si>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</si>
  <si>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</si>
  <si>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</si>
  <si>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</si>
  <si>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</si>
  <si>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</si>
  <si>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</si>
  <si>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</si>
  <si>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</si>
  <si>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</si>
  <si>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</si>
  <si>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</si>
  <si>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</si>
  <si>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</si>
  <si>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</si>
  <si>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</si>
  <si>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</si>
  <si>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</si>
  <si>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</si>
  <si>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</si>
  <si>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</si>
  <si>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</si>
  <si>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</si>
  <si>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</si>
  <si>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</si>
  <si>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</si>
  <si>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</si>
  <si>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</si>
  <si>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</si>
  <si>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</si>
  <si>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</si>
  <si>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</si>
  <si>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</si>
  <si>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</si>
  <si>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</si>
  <si>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</si>
  <si>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</si>
  <si>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</si>
  <si>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</si>
  <si>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</si>
  <si>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</si>
  <si>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</si>
  <si>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</si>
  <si>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</si>
  <si>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</si>
  <si>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</si>
  <si>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</si>
  <si>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</si>
  <si>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</si>
  <si>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</si>
  <si>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</si>
  <si>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</si>
  <si>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</si>
  <si>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</si>
  <si>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</si>
  <si>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</si>
  <si>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</si>
  <si>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</si>
  <si>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</si>
  <si>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</si>
  <si>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</si>
  <si>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</si>
  <si>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</si>
  <si>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</si>
  <si>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</si>
  <si>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</si>
  <si>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</si>
  <si>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</si>
  <si>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</si>
  <si>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</si>
  <si>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</si>
  <si>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</si>
  <si>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</si>
  <si>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</si>
  <si>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</si>
  <si>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</si>
  <si>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</si>
  <si>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</si>
  <si>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</si>
  <si>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</si>
  <si>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</si>
  <si>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</si>
  <si>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</si>
  <si>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</si>
  <si>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</si>
  <si>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</si>
  <si>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</si>
  <si>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</si>
  <si>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</si>
  <si>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</si>
  <si>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</si>
  <si>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</si>
  <si>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</si>
  <si>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</si>
  <si>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</si>
  <si>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</si>
  <si>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</si>
  <si>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</si>
  <si>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</si>
  <si>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</si>
  <si>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</si>
  <si>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</si>
  <si>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</si>
  <si>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</si>
  <si>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</si>
  <si>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</si>
  <si>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</si>
  <si>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</si>
  <si>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</si>
  <si>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</si>
  <si>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</si>
  <si>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</si>
  <si>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</si>
  <si>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</si>
  <si>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</si>
  <si>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</si>
  <si>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</si>
  <si>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</si>
  <si>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</si>
  <si>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</si>
  <si>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</si>
  <si>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</si>
  <si>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</si>
  <si>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</si>
  <si>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</si>
  <si>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</si>
  <si>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</si>
  <si>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</si>
  <si>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</si>
  <si>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</si>
  <si>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</si>
  <si>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</si>
  <si>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</si>
  <si>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</si>
  <si>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</si>
  <si>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</si>
  <si>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</si>
  <si>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</si>
  <si>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</si>
  <si>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</si>
  <si>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</si>
  <si>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</si>
  <si>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</si>
  <si>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</si>
  <si>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</si>
  <si>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</si>
  <si>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</si>
  <si>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</si>
  <si>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</si>
  <si>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</si>
  <si>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</si>
  <si>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</si>
  <si>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</si>
  <si>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</si>
  <si>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</si>
  <si>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</si>
  <si>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</si>
  <si>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</si>
  <si>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</si>
  <si>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</si>
  <si>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</si>
  <si>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</si>
  <si>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</si>
  <si>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</si>
  <si>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</si>
  <si>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</si>
  <si>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</si>
  <si>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</si>
  <si>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</si>
  <si>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</si>
  <si>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</si>
  <si>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</si>
  <si>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</si>
  <si>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</si>
  <si>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</si>
  <si>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</si>
  <si>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</si>
  <si>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</si>
  <si>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</si>
  <si>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</si>
  <si>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</si>
  <si>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</si>
  <si>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</si>
  <si>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</si>
  <si>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</si>
  <si>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</si>
  <si>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</si>
  <si>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</si>
  <si>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</si>
  <si>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</si>
  <si>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</si>
  <si>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</si>
  <si>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</si>
  <si>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</si>
  <si>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</si>
  <si>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</si>
  <si>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</si>
  <si>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</si>
  <si>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</si>
  <si>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</si>
  <si>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</si>
  <si>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</si>
  <si>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</si>
  <si>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</si>
  <si>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</si>
  <si>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</si>
  <si>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</si>
  <si>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</si>
  <si>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</si>
  <si>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</si>
  <si>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</si>
  <si>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</si>
  <si>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</si>
  <si>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</si>
  <si>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</si>
  <si>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</si>
  <si>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</si>
  <si>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</si>
  <si>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</si>
  <si>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</si>
  <si>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</si>
  <si>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</si>
  <si>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</si>
  <si>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</si>
  <si>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</si>
  <si>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</si>
  <si>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</si>
  <si>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</si>
  <si>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</si>
  <si>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</si>
  <si>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</si>
  <si>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</si>
  <si>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</si>
  <si>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</si>
  <si>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</si>
  <si>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</si>
  <si>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</si>
  <si>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</si>
  <si>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</si>
  <si>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</si>
  <si>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</si>
  <si>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</si>
  <si>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</si>
  <si>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</si>
  <si>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</si>
  <si>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</si>
  <si>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</si>
  <si>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</si>
  <si>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</si>
  <si>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</si>
  <si>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</si>
  <si>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</si>
  <si>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</si>
  <si>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</si>
  <si>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</si>
  <si>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</si>
  <si>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</si>
  <si>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</si>
  <si>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</si>
  <si>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</si>
  <si>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</si>
  <si>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</si>
  <si>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</si>
  <si>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</si>
  <si>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</si>
  <si>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</si>
  <si>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</si>
  <si>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</si>
  <si>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</si>
  <si>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</si>
  <si>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</si>
  <si>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</si>
  <si>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</si>
  <si>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</si>
  <si>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</si>
  <si>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</si>
  <si>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</si>
  <si>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</si>
  <si>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</si>
  <si>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</si>
  <si>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</si>
  <si>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</si>
  <si>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</si>
  <si>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</si>
  <si>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</si>
  <si>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</si>
  <si>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</si>
  <si>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</si>
  <si>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</si>
  <si>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</si>
  <si>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</si>
  <si>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</si>
  <si>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</si>
  <si>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</si>
  <si>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</si>
  <si>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</si>
  <si>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</si>
  <si>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</si>
  <si>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</si>
  <si>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</si>
  <si>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</si>
  <si>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</si>
  <si>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</si>
  <si>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</si>
  <si>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</si>
  <si>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</si>
  <si>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</si>
  <si>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</si>
  <si>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</si>
  <si>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</si>
  <si>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</si>
  <si>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</si>
  <si>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</si>
  <si>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</si>
  <si>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</si>
  <si>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</si>
  <si>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</si>
  <si>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</si>
  <si>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</si>
  <si>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</si>
  <si>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</si>
  <si>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</si>
  <si>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</si>
  <si>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</si>
  <si>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</si>
  <si>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</si>
  <si>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</si>
  <si>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</si>
  <si>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</si>
  <si>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</si>
  <si>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</si>
  <si>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</si>
  <si>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</si>
  <si>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</si>
  <si>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</si>
  <si>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</si>
  <si>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</si>
  <si>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</si>
  <si>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</si>
  <si>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</si>
  <si>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</si>
  <si>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</si>
  <si>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</si>
  <si>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</si>
  <si>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</si>
  <si>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</si>
  <si>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</si>
  <si>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</si>
  <si>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</si>
  <si>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</si>
  <si>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</si>
  <si>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</si>
  <si>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</si>
  <si>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</si>
  <si>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</si>
  <si>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</si>
  <si>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</si>
  <si>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</si>
  <si>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</si>
  <si>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</si>
  <si>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</si>
  <si>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</si>
  <si>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</si>
  <si>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</si>
  <si>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</si>
  <si>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</si>
  <si>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</si>
  <si>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</si>
  <si>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</si>
  <si>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</si>
  <si>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</si>
  <si>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</si>
  <si>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</si>
  <si>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</si>
  <si>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</si>
  <si>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</si>
  <si>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</si>
  <si>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</si>
  <si>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</si>
  <si>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</si>
  <si>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</si>
  <si>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</si>
  <si>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</si>
  <si>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</si>
  <si>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</si>
  <si>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</si>
  <si>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</si>
  <si>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</si>
  <si>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</si>
  <si>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</si>
  <si>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</si>
  <si>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</si>
  <si>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</si>
  <si>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</si>
  <si>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</si>
  <si>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</si>
  <si>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</si>
  <si>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</si>
  <si>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</si>
  <si>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</si>
  <si>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</si>
  <si>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</si>
  <si>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</si>
  <si>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</si>
  <si>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</si>
  <si>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</si>
  <si>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</si>
  <si>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</si>
  <si>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</si>
  <si>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</si>
  <si>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</si>
  <si>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</si>
  <si>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</si>
  <si>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</si>
  <si>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</si>
  <si>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</si>
  <si>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</si>
  <si>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</si>
  <si>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</si>
  <si>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</si>
  <si>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</si>
  <si>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</si>
  <si>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</si>
  <si>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</si>
  <si>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</si>
  <si>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</si>
  <si>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</si>
  <si>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</si>
  <si>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</si>
  <si>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</si>
  <si>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</si>
  <si>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</si>
  <si>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</si>
  <si>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</si>
  <si>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</si>
  <si>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</si>
  <si>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</si>
  <si>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</si>
  <si>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</si>
  <si>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</si>
  <si>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</si>
  <si>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</si>
  <si>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</si>
  <si>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</si>
  <si>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</si>
  <si>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</si>
  <si>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</si>
  <si>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</si>
  <si>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</si>
  <si>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</si>
  <si>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</si>
  <si>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</si>
  <si>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</si>
  <si>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</si>
  <si>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</si>
  <si>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</si>
  <si>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</si>
  <si>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</si>
  <si>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</si>
  <si>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</si>
  <si>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</si>
  <si>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</si>
  <si>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</si>
  <si>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</si>
  <si>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</si>
  <si>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</si>
  <si>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</si>
  <si>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</si>
  <si>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</si>
  <si>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</si>
  <si>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</si>
  <si>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</si>
  <si>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</si>
  <si>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</si>
  <si>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</si>
  <si>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</si>
  <si>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</si>
  <si>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</si>
  <si>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</si>
  <si>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</si>
  <si>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</si>
  <si>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</si>
  <si>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</si>
  <si>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</si>
  <si>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</si>
  <si>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</si>
  <si>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</si>
  <si>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</si>
  <si>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</si>
  <si>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</si>
  <si>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</si>
  <si>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</si>
  <si>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</si>
  <si>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</si>
  <si>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</si>
  <si>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</si>
  <si>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</si>
  <si>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</si>
  <si>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</si>
  <si>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</si>
  <si>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</si>
  <si>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</si>
  <si>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</si>
  <si>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</si>
  <si>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</si>
  <si>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</si>
  <si>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</si>
  <si>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</si>
  <si>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</si>
  <si>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</si>
  <si>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</si>
  <si>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</si>
  <si>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</si>
  <si>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</si>
  <si>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</si>
  <si>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</si>
  <si>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</si>
  <si>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</si>
  <si>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</si>
  <si>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</si>
  <si>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</si>
  <si>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</si>
  <si>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</si>
  <si>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</si>
  <si>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</si>
  <si>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</si>
  <si>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</si>
  <si>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</si>
  <si>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</si>
  <si>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</si>
  <si>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</si>
  <si>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</si>
  <si>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</si>
  <si>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</si>
  <si>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</si>
  <si>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</si>
  <si>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</si>
  <si>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</si>
  <si>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</si>
  <si>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</si>
  <si>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</si>
  <si>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</si>
  <si>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</si>
  <si>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</si>
  <si>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</si>
  <si>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</si>
  <si>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</si>
  <si>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</si>
  <si>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</si>
  <si>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</si>
  <si>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</si>
  <si>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</si>
  <si>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</si>
  <si>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</si>
  <si>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</si>
  <si>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</si>
  <si>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</si>
  <si>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</si>
  <si>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</si>
  <si>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</si>
  <si>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</si>
  <si>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</si>
  <si>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</si>
  <si>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</si>
  <si>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</si>
  <si>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</si>
  <si>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</si>
  <si>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</si>
  <si>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</si>
  <si>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</si>
  <si>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</si>
  <si>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</si>
  <si>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</si>
  <si>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</si>
  <si>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</si>
  <si>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</si>
  <si>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</si>
  <si>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</si>
  <si>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</si>
  <si>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</si>
  <si>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</si>
  <si>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</si>
  <si>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</si>
  <si>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</si>
  <si>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</si>
  <si>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</si>
  <si>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</si>
  <si>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</si>
  <si>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</si>
  <si>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</si>
  <si>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</si>
  <si>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</si>
  <si>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</si>
  <si>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</si>
  <si>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</si>
  <si>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</si>
  <si>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</si>
  <si>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</si>
  <si>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</si>
  <si>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</si>
  <si>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</si>
  <si>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</si>
  <si>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</si>
  <si>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</si>
  <si>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</si>
  <si>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</si>
  <si>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</si>
  <si>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</si>
  <si>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</si>
  <si>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</si>
  <si>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</si>
  <si>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</si>
  <si>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</si>
  <si>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</si>
  <si>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</si>
  <si>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</si>
  <si>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</si>
  <si>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</si>
  <si>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</si>
  <si>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</si>
  <si>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</si>
  <si>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</si>
  <si>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</si>
  <si>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</si>
  <si>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</si>
  <si>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</si>
  <si>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</si>
  <si>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</si>
  <si>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</si>
  <si>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</si>
  <si>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</si>
  <si>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</si>
  <si>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</si>
  <si>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</si>
  <si>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</si>
  <si>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</si>
  <si>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</si>
  <si>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</si>
  <si>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</si>
  <si>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</si>
  <si>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</si>
  <si>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</si>
  <si>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</si>
  <si>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</si>
  <si>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</si>
  <si>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</si>
  <si>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</si>
  <si>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</si>
  <si>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</si>
  <si>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</si>
  <si>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</si>
  <si>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</si>
  <si>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</si>
  <si>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</si>
  <si>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</si>
  <si>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</si>
  <si>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</si>
  <si>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</si>
  <si>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</si>
  <si>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</si>
  <si>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</si>
  <si>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</si>
  <si>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</si>
  <si>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</si>
  <si>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</si>
  <si>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</si>
  <si>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</si>
  <si>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</si>
  <si>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</si>
  <si>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</si>
  <si>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</si>
  <si>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</si>
  <si>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</si>
  <si>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</si>
  <si>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</si>
  <si>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</si>
  <si>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</si>
  <si>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</si>
  <si>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</si>
  <si>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</si>
  <si>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</si>
  <si>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</si>
  <si>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</si>
  <si>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</si>
  <si>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</si>
  <si>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</si>
  <si>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</si>
  <si>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</si>
  <si>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</si>
  <si>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</si>
  <si>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</si>
  <si>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</si>
  <si>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</si>
  <si>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</si>
  <si>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</si>
  <si>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</si>
  <si>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</si>
  <si>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</si>
  <si>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</si>
  <si>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</si>
  <si>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</si>
  <si>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</si>
  <si>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</si>
  <si>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</si>
  <si>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</si>
  <si>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</si>
  <si>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</si>
  <si>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</si>
  <si>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</si>
  <si>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</si>
  <si>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</si>
  <si>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</si>
  <si>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</si>
  <si>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</si>
  <si>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</si>
  <si>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</si>
  <si>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</si>
  <si>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</si>
  <si>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</si>
  <si>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</si>
  <si>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</si>
  <si>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</si>
  <si>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</si>
  <si>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</si>
  <si>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</si>
  <si>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</si>
  <si>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</si>
  <si>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</si>
  <si>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</si>
  <si>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</si>
  <si>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</si>
  <si>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</si>
  <si>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</si>
  <si>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</si>
  <si>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</si>
  <si>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</si>
  <si>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</si>
  <si>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</si>
  <si>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</si>
  <si>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</si>
  <si>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</si>
  <si>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</si>
  <si>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</si>
  <si>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</si>
  <si>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</si>
  <si>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</si>
  <si>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</si>
  <si>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</si>
  <si>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</si>
  <si>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</si>
  <si>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</si>
  <si>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</si>
  <si>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</si>
  <si>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</si>
  <si>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</si>
  <si>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</si>
  <si>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</si>
  <si>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</si>
  <si>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</si>
  <si>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</si>
  <si>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</si>
  <si>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</si>
  <si>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</si>
  <si>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</si>
  <si>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</si>
  <si>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</si>
  <si>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</si>
  <si>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</si>
  <si>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</si>
  <si>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</si>
  <si>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</si>
  <si>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</si>
  <si>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</si>
  <si>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</si>
  <si>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</si>
  <si>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</si>
  <si>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</si>
  <si>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</si>
  <si>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</si>
  <si>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</si>
  <si>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</si>
  <si>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</si>
  <si>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</si>
  <si>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</si>
  <si>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</si>
  <si>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</si>
  <si>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</si>
  <si>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</si>
  <si>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</si>
  <si>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</si>
  <si>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</si>
  <si>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</si>
  <si>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</si>
  <si>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</si>
  <si>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</si>
  <si>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</si>
  <si>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</si>
  <si>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</si>
  <si>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</si>
  <si>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</si>
  <si>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</si>
  <si>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</si>
  <si>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</si>
  <si>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</si>
  <si>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</si>
  <si>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</si>
  <si>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</si>
  <si>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</si>
  <si>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</si>
  <si>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</si>
  <si>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</si>
  <si>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</si>
  <si>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</si>
  <si>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</si>
  <si>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</si>
  <si>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</si>
  <si>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</si>
  <si>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</si>
  <si>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</si>
  <si>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</si>
  <si>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</si>
  <si>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</si>
  <si>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</si>
  <si>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</si>
  <si>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</si>
  <si>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</si>
  <si>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</si>
  <si>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</si>
  <si>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</si>
  <si>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</si>
  <si>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</si>
  <si>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</si>
  <si>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</si>
  <si>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</si>
  <si>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</si>
  <si>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</si>
  <si>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</si>
  <si>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</si>
  <si>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</si>
  <si>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</si>
  <si>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</si>
  <si>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</si>
  <si>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</si>
  <si>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</si>
  <si>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</si>
  <si>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</si>
  <si>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</si>
  <si>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</si>
  <si>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</si>
  <si>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</si>
  <si>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</si>
  <si>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</si>
  <si>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</si>
  <si>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</si>
  <si>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</si>
  <si>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</si>
  <si>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</si>
  <si>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</si>
  <si>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</si>
  <si>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</si>
  <si>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</si>
  <si>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</si>
  <si>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</si>
  <si>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</si>
  <si>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</si>
  <si>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</si>
  <si>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</si>
  <si>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</si>
  <si>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</si>
  <si>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</si>
  <si>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</si>
  <si>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</si>
  <si>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</si>
  <si>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</si>
  <si>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</si>
  <si>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</si>
  <si>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</si>
  <si>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</si>
  <si>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</si>
  <si>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</si>
  <si>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</si>
  <si>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</si>
  <si>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</si>
  <si>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</si>
  <si>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</si>
  <si>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</si>
  <si>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</si>
  <si>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</si>
  <si>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</si>
  <si>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</si>
  <si>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</si>
  <si>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</si>
  <si>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</si>
  <si>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</si>
  <si>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</si>
  <si>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</si>
  <si>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</si>
  <si>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</si>
  <si>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</si>
  <si>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</si>
  <si>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</si>
  <si>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</si>
  <si>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</si>
  <si>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</si>
  <si>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</si>
  <si>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</si>
  <si>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</si>
  <si>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</si>
  <si>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</si>
  <si>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</si>
  <si>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</si>
  <si>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</si>
  <si>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</si>
  <si>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</si>
  <si>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</si>
  <si>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</si>
  <si>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</si>
  <si>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</si>
  <si>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</si>
  <si>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</si>
  <si>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</si>
  <si>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</si>
  <si>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</si>
  <si>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</si>
  <si>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</si>
  <si>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</si>
  <si>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</si>
  <si>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</si>
  <si>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</si>
  <si>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</si>
  <si>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</si>
  <si>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</si>
  <si>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</si>
  <si>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</si>
  <si>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</si>
  <si>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</si>
  <si>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</si>
  <si>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</si>
  <si>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</si>
  <si>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</si>
  <si>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</si>
  <si>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</si>
  <si>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</si>
  <si>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</si>
  <si>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</si>
  <si>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</si>
  <si>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</si>
  <si>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</si>
  <si>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</si>
  <si>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</si>
  <si>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</si>
  <si>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</si>
  <si>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</si>
  <si>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</si>
  <si>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</si>
  <si>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</si>
  <si>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</si>
  <si>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</si>
  <si>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</si>
  <si>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</si>
  <si>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</si>
  <si>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</si>
  <si>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</si>
  <si>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</si>
  <si>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</si>
  <si>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</si>
  <si>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</si>
  <si>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</si>
  <si>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</si>
  <si>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</si>
  <si>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</si>
  <si>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</si>
  <si>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</si>
  <si>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</si>
  <si>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</si>
  <si>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</si>
  <si>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</si>
  <si>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</si>
  <si>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</si>
  <si>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</si>
  <si>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</si>
  <si>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</si>
  <si>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</si>
  <si>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</si>
  <si>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</si>
  <si>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</si>
  <si>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</si>
  <si>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</si>
  <si>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</si>
  <si>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</si>
  <si>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</si>
  <si>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</si>
  <si>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</si>
  <si>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</si>
  <si>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</si>
  <si>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</si>
  <si>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</si>
  <si>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</si>
  <si>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</si>
  <si>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</si>
  <si>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</si>
  <si>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</si>
  <si>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</si>
  <si>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</si>
  <si>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</si>
  <si>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</si>
  <si>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</si>
  <si>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</si>
  <si>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</si>
  <si>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</si>
  <si>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</si>
  <si>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</si>
  <si>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</si>
  <si>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</si>
  <si>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</si>
  <si>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</si>
  <si>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</si>
  <si>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</si>
  <si>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</si>
  <si>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</si>
  <si>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</si>
  <si>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</si>
  <si>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</si>
  <si>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</si>
  <si>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</si>
  <si>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</si>
  <si>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</si>
  <si>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</si>
  <si>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</si>
  <si>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</si>
  <si>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</si>
  <si>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</si>
  <si>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</si>
  <si>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</si>
  <si>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</si>
  <si>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</si>
  <si>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</si>
  <si>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</si>
  <si>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</si>
  <si>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</si>
  <si>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</si>
  <si>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</si>
  <si>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</si>
  <si>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</si>
  <si>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</si>
  <si>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</si>
  <si>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</si>
  <si>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</si>
  <si>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</si>
  <si>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</si>
  <si>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</si>
  <si>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</si>
  <si>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</si>
  <si>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</si>
  <si>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</si>
  <si>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</si>
  <si>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</si>
  <si>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</si>
  <si>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</si>
  <si>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</si>
  <si>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</si>
  <si>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</si>
  <si>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</si>
  <si>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</si>
  <si>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</si>
  <si>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</si>
  <si>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</si>
  <si>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</si>
  <si>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</si>
  <si>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</si>
  <si>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</si>
  <si>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</si>
  <si>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</si>
  <si>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</si>
  <si>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</si>
  <si>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</si>
  <si>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</si>
  <si>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</si>
  <si>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</si>
  <si>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</si>
  <si>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</si>
  <si>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</si>
  <si>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</si>
  <si>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</si>
  <si>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</si>
  <si>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</si>
  <si>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</si>
  <si>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</si>
  <si>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</si>
  <si>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</si>
  <si>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</si>
  <si>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</si>
  <si>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</si>
  <si>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</si>
  <si>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</si>
  <si>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</si>
  <si>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</si>
  <si>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</si>
  <si>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</si>
  <si>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</si>
  <si>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</si>
  <si>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</si>
  <si>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</si>
  <si>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</si>
  <si>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</si>
  <si>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</si>
  <si>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</si>
  <si>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</si>
  <si>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</si>
  <si>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</si>
  <si>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</si>
  <si>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</si>
  <si>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</si>
  <si>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</si>
  <si>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</si>
  <si>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</si>
  <si>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</si>
  <si>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</si>
  <si>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</si>
  <si>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</si>
  <si>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</si>
  <si>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</si>
  <si>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</si>
  <si>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</si>
  <si>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</si>
  <si>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</si>
  <si>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</si>
  <si>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</si>
  <si>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</si>
  <si>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</si>
  <si>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</si>
  <si>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</si>
  <si>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</si>
  <si>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</si>
  <si>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</si>
  <si>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</si>
  <si>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</si>
  <si>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</si>
  <si>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</si>
  <si>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</si>
  <si>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</si>
  <si>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</si>
  <si>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</si>
  <si>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</si>
  <si>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</si>
  <si>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</si>
  <si>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</si>
  <si>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</si>
  <si>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</si>
  <si>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</si>
  <si>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</si>
  <si>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</si>
  <si>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</si>
  <si>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</si>
  <si>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</si>
  <si>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</si>
  <si>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</si>
  <si>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</si>
  <si>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</si>
  <si>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</si>
  <si>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</si>
  <si>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</si>
  <si>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</si>
  <si>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</si>
  <si>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</si>
  <si>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</si>
  <si>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</si>
  <si>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</si>
  <si>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</si>
  <si>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</si>
  <si>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</si>
  <si>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</si>
  <si>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</si>
  <si>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</si>
  <si>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</si>
  <si>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</si>
  <si>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</si>
  <si>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</si>
  <si>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</si>
  <si>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</si>
  <si>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</si>
  <si>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</si>
  <si>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</si>
  <si>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</si>
  <si>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</si>
  <si>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</si>
  <si>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</si>
  <si>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</si>
  <si>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</si>
  <si>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</si>
  <si>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</si>
  <si>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</si>
  <si>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</si>
  <si>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</si>
  <si>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</si>
  <si>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</si>
  <si>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</si>
  <si>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</si>
  <si>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</si>
  <si>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</si>
  <si>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</si>
  <si>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</si>
  <si>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</si>
  <si>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</si>
  <si>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</si>
  <si>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</si>
  <si>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</si>
  <si>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</si>
  <si>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</si>
  <si>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</si>
  <si>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</si>
  <si>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</si>
  <si>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</si>
  <si>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</si>
  <si>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</si>
  <si>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</si>
  <si>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</si>
  <si>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</si>
  <si>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</si>
  <si>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</si>
  <si>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</si>
  <si>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</si>
  <si>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</si>
  <si>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</si>
  <si>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</si>
  <si>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</si>
  <si>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</si>
  <si>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</si>
  <si>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</si>
  <si>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</si>
  <si>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</si>
  <si>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</si>
  <si>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</si>
  <si>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</si>
  <si>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</si>
  <si>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</si>
  <si>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</si>
  <si>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</si>
  <si>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</si>
  <si>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</si>
  <si>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</si>
  <si>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</si>
  <si>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</si>
  <si>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</si>
  <si>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</si>
  <si>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</si>
  <si>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</si>
  <si>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</si>
  <si>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</si>
  <si>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</si>
  <si>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</si>
  <si>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</si>
  <si>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</si>
  <si>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</si>
  <si>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</si>
  <si>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</si>
  <si>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</si>
  <si>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</si>
  <si>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</si>
  <si>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</si>
  <si>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</si>
  <si>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</si>
  <si>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</si>
  <si>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</si>
  <si>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</si>
  <si>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</si>
  <si>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</si>
  <si>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</si>
  <si>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</si>
  <si>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</si>
  <si>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</si>
  <si>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</si>
  <si>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</si>
  <si>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</si>
  <si>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</si>
  <si>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</si>
  <si>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</si>
  <si>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</si>
  <si>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</si>
  <si>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</si>
  <si>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</si>
  <si>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</si>
  <si>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</si>
  <si>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</si>
  <si>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</si>
  <si>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</si>
  <si>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</si>
  <si>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</si>
  <si>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</si>
  <si>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</si>
  <si>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</si>
  <si>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</si>
  <si>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</si>
  <si>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</si>
  <si>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</si>
  <si>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</si>
  <si>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</si>
  <si>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</si>
  <si>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</si>
  <si>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</si>
  <si>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</si>
  <si>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</si>
  <si>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</si>
  <si>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</si>
  <si>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</si>
  <si>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</si>
  <si>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</si>
  <si>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</si>
  <si>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</si>
  <si>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</si>
  <si>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</si>
  <si>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</si>
  <si>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</si>
  <si>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</si>
  <si>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</si>
  <si>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</si>
  <si>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</si>
  <si>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</si>
  <si>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</si>
  <si>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</si>
  <si>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</si>
  <si>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</si>
  <si>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</si>
  <si>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</si>
  <si>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</si>
  <si>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</si>
  <si>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</si>
  <si>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</si>
  <si>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</si>
  <si>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</si>
  <si>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</si>
  <si>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</si>
  <si>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</si>
  <si>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</si>
  <si>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</si>
  <si>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</si>
  <si>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</si>
  <si>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</si>
  <si>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</si>
  <si>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</si>
  <si>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</si>
  <si>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</si>
  <si>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</si>
  <si>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</si>
  <si>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</si>
  <si>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</si>
  <si>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</si>
  <si>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</si>
  <si>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</si>
  <si>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</si>
  <si>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</si>
  <si>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</si>
  <si>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</si>
  <si>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</si>
  <si>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</si>
  <si>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</si>
  <si>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</si>
  <si>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</si>
  <si>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</si>
  <si>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</si>
  <si>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</si>
  <si>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</si>
  <si>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</si>
  <si>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</si>
  <si>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</si>
  <si>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</si>
  <si>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</si>
  <si>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</si>
  <si>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</si>
  <si>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</si>
  <si>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</si>
  <si>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</si>
  <si>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</si>
  <si>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</si>
  <si>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</si>
  <si>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</si>
  <si>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</si>
  <si>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</si>
  <si>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</si>
  <si>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</si>
  <si>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</si>
  <si>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</si>
  <si>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</si>
  <si>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</si>
  <si>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</si>
  <si>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</si>
  <si>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</si>
  <si>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</si>
  <si>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</si>
  <si>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</si>
  <si>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</si>
  <si>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</si>
  <si>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</si>
  <si>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</si>
  <si>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</si>
  <si>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</si>
  <si>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</si>
  <si>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</si>
  <si>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</si>
  <si>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</si>
  <si>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</si>
  <si>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</si>
  <si>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</si>
  <si>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</si>
  <si>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</si>
  <si>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</si>
  <si>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</si>
  <si>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</si>
  <si>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</si>
  <si>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</si>
  <si>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</si>
  <si>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</si>
  <si>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</si>
  <si>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</si>
  <si>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</si>
  <si>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</si>
  <si>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</si>
  <si>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</si>
  <si>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</si>
  <si>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</si>
  <si>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</si>
  <si>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</si>
  <si>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</si>
  <si>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</si>
  <si>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</si>
  <si>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</si>
  <si>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</si>
  <si>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</si>
  <si>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</si>
  <si>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</si>
  <si>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</si>
  <si>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</si>
  <si>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</si>
  <si>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</si>
  <si>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</si>
  <si>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</si>
  <si>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</si>
  <si>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</si>
  <si>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</si>
  <si>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</si>
  <si>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</si>
  <si>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</si>
  <si>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</si>
  <si>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</si>
  <si>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</si>
  <si>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</si>
  <si>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</si>
  <si>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</si>
  <si>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</si>
  <si>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</si>
  <si>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</si>
  <si>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</si>
  <si>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</si>
  <si>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</si>
  <si>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</si>
  <si>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</si>
  <si>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</si>
  <si>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</si>
  <si>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</si>
  <si>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</si>
  <si>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</si>
  <si>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</si>
  <si>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</si>
  <si>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</si>
  <si>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</si>
  <si>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</si>
  <si>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</si>
  <si>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</si>
  <si>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</si>
  <si>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</si>
  <si>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</si>
  <si>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</si>
  <si>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</si>
  <si>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</si>
  <si>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</si>
  <si>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</si>
  <si>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</si>
  <si>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</si>
  <si>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</si>
  <si>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</si>
  <si>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</si>
  <si>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</si>
  <si>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</si>
  <si>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</si>
  <si>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</si>
  <si>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</si>
  <si>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</si>
  <si>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</si>
  <si>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</si>
  <si>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</si>
  <si>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</si>
  <si>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</si>
  <si>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</si>
  <si>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</si>
  <si>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</si>
  <si>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</si>
  <si>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</si>
  <si>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</si>
  <si>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</si>
  <si>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</si>
  <si>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</si>
  <si>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</si>
  <si>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</si>
  <si>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</si>
  <si>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</si>
  <si>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</si>
  <si>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</si>
  <si>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</si>
  <si>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</si>
  <si>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</si>
  <si>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</si>
  <si>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</si>
  <si>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</si>
  <si>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</si>
  <si>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</si>
  <si>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</si>
  <si>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</si>
  <si>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</si>
  <si>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</si>
  <si>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</si>
  <si>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</si>
  <si>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</si>
  <si>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</si>
  <si>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</si>
  <si>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</si>
  <si>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</si>
  <si>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</si>
  <si>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</si>
  <si>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</si>
  <si>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</si>
  <si>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</si>
  <si>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</si>
  <si>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</si>
  <si>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</si>
  <si>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</si>
  <si>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</si>
  <si>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</si>
  <si>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</si>
  <si>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</si>
  <si>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</si>
  <si>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</si>
  <si>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</si>
  <si>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</si>
  <si>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</si>
  <si>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</si>
  <si>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</si>
  <si>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</si>
  <si>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</si>
  <si>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</si>
  <si>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</si>
  <si>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</si>
  <si>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</si>
  <si>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</si>
  <si>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</si>
  <si>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</si>
  <si>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</si>
  <si>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</si>
  <si>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</si>
  <si>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</si>
  <si>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</si>
  <si>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</si>
  <si>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</si>
  <si>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</si>
  <si>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</si>
  <si>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</si>
  <si>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</si>
  <si>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</si>
  <si>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</si>
  <si>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</si>
  <si>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</si>
  <si>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</si>
  <si>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</si>
  <si>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</si>
  <si>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</si>
  <si>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</si>
  <si>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</si>
  <si>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</si>
  <si>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</si>
  <si>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</si>
  <si>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</si>
  <si>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</si>
  <si>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</si>
  <si>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</si>
  <si>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</si>
  <si>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</si>
  <si>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</si>
  <si>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</si>
  <si>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</si>
  <si>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</si>
  <si>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</si>
  <si>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</si>
  <si>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</si>
  <si>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</si>
  <si>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</si>
  <si>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</si>
  <si>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</si>
  <si>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</si>
  <si>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</si>
  <si>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</si>
  <si>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</si>
  <si>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</si>
  <si>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</si>
  <si>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</si>
  <si>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</si>
  <si>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</si>
  <si>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</si>
  <si>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</si>
  <si>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</si>
  <si>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</si>
  <si>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</si>
  <si>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</si>
  <si>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</si>
  <si>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</si>
  <si>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</si>
  <si>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</si>
  <si>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</si>
  <si>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</si>
  <si>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</si>
  <si>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</si>
  <si>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</si>
  <si>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</si>
  <si>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</si>
  <si>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</si>
  <si>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</si>
  <si>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</si>
  <si>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</si>
  <si>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</si>
  <si>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</si>
  <si>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</si>
  <si>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</si>
  <si>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</si>
  <si>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</si>
  <si>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</si>
  <si>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</si>
  <si>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</si>
  <si>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</si>
  <si>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</si>
  <si>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</si>
  <si>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</si>
  <si>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</si>
  <si>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</si>
  <si>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</si>
  <si>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</si>
  <si>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</si>
  <si>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</si>
  <si>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</si>
  <si>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</si>
  <si>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</si>
  <si>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</si>
  <si>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</si>
  <si>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</si>
  <si>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</si>
  <si>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</si>
  <si>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</si>
  <si>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</si>
  <si>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</si>
  <si>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</si>
  <si>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</si>
  <si>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</si>
  <si>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</si>
  <si>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</si>
  <si>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</si>
  <si>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</si>
  <si>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</si>
  <si>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</si>
  <si>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</si>
  <si>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</si>
  <si>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</si>
  <si>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</si>
  <si>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</si>
  <si>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</si>
  <si>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</si>
  <si>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</si>
  <si>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</si>
  <si>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</si>
  <si>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</si>
  <si>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</si>
  <si>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</si>
  <si>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</si>
  <si>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</si>
  <si>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</si>
  <si>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</si>
  <si>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</si>
  <si>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</si>
  <si>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</si>
  <si>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</si>
  <si>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</si>
  <si>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</si>
  <si>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</si>
  <si>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</si>
  <si>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</si>
  <si>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</si>
  <si>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</si>
  <si>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</si>
  <si>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</si>
  <si>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</si>
  <si>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</si>
  <si>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</si>
  <si>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</si>
  <si>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</si>
  <si>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</si>
  <si>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</si>
  <si>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</si>
  <si>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</si>
  <si>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</si>
  <si>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</si>
  <si>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</si>
  <si>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</si>
  <si>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</si>
  <si>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</si>
  <si>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</si>
  <si>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</si>
  <si>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</si>
  <si>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</si>
  <si>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</si>
  <si>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</si>
  <si>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</si>
  <si>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</si>
  <si>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</si>
  <si>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</si>
  <si>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</si>
  <si>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</si>
  <si>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</si>
  <si>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</si>
  <si>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</si>
  <si>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</si>
  <si>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</si>
  <si>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</si>
  <si>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</si>
  <si>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</si>
  <si>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</si>
  <si>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</si>
  <si>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</si>
  <si>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</si>
  <si>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</si>
  <si>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</si>
  <si>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</si>
  <si>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</si>
  <si>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</si>
  <si>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</si>
  <si>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</si>
  <si>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</si>
  <si>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</si>
  <si>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</si>
  <si>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</si>
  <si>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</si>
  <si>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</si>
  <si>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</si>
  <si>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</si>
  <si>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</si>
  <si>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</si>
  <si>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</si>
  <si>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</si>
  <si>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</si>
  <si>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</si>
  <si>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</si>
  <si>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</si>
  <si>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</si>
  <si>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</si>
  <si>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</si>
  <si>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</si>
  <si>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</si>
  <si>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</si>
  <si>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</si>
  <si>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</si>
  <si>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</si>
  <si>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</si>
  <si>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</si>
  <si>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</si>
  <si>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</si>
  <si>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</si>
  <si>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</si>
  <si>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</si>
  <si>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</si>
  <si>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</si>
  <si>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</si>
  <si>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</si>
  <si>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</si>
  <si>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</si>
  <si>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</si>
  <si>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</si>
  <si>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</si>
  <si>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</si>
  <si>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</si>
  <si>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</si>
  <si>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</si>
  <si>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</si>
  <si>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</si>
  <si>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</si>
  <si>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</si>
  <si>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</si>
  <si>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</si>
  <si>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</si>
  <si>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</si>
  <si>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</si>
  <si>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</si>
  <si>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</si>
  <si>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</si>
  <si>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</si>
  <si>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</si>
  <si>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</si>
  <si>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</si>
  <si>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</si>
  <si>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</si>
  <si>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</si>
  <si>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</si>
  <si>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</si>
  <si>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</si>
  <si>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</si>
  <si>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</si>
  <si>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</si>
  <si>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</si>
  <si>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</si>
  <si>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</si>
  <si>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</si>
  <si>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</si>
  <si>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</si>
  <si>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</si>
  <si>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</si>
  <si>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</si>
  <si>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</si>
  <si>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</si>
  <si>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</si>
  <si>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</si>
  <si>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</si>
  <si>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</si>
  <si>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</si>
  <si>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</si>
  <si>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</si>
  <si>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</si>
  <si>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</si>
  <si>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</si>
  <si>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</si>
  <si>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</si>
  <si>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</si>
  <si>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</si>
  <si>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</si>
  <si>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</si>
  <si>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</si>
  <si>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</si>
  <si>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</si>
  <si>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</si>
  <si>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</si>
  <si>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</si>
  <si>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</si>
  <si>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</si>
  <si>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</si>
  <si>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</si>
  <si>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</si>
  <si>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</si>
  <si>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</si>
  <si>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</si>
  <si>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</si>
  <si>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</si>
  <si>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</si>
  <si>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</si>
  <si>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</si>
  <si>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</si>
  <si>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</si>
  <si>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</si>
  <si>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</si>
  <si>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</si>
  <si>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</si>
  <si>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</si>
  <si>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</si>
  <si>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</si>
  <si>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</si>
  <si>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</si>
  <si>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</si>
  <si>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</si>
  <si>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</si>
  <si>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</si>
  <si>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</si>
  <si>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</si>
  <si>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</si>
  <si>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</si>
  <si>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</si>
  <si>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</si>
  <si>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</si>
  <si>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</si>
  <si>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</si>
  <si>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</si>
  <si>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</si>
  <si>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</si>
  <si>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</si>
  <si>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</si>
  <si>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</si>
  <si>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</si>
  <si>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</si>
  <si>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</si>
  <si>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</si>
  <si>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</si>
  <si>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</si>
  <si>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</si>
  <si>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</si>
  <si>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</si>
  <si>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</si>
  <si>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</si>
  <si>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</si>
  <si>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</si>
  <si>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</si>
  <si>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</si>
  <si>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</si>
  <si>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</si>
  <si>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</si>
  <si>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</si>
  <si>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</si>
  <si>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</si>
  <si>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</si>
  <si>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</si>
  <si>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</si>
  <si>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</si>
  <si>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</si>
  <si>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</si>
  <si>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</si>
  <si>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</si>
  <si>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</si>
  <si>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</si>
  <si>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</si>
  <si>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</si>
  <si>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</si>
  <si>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</si>
  <si>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</si>
  <si>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</si>
  <si>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</si>
  <si>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</si>
  <si>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</si>
  <si>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</si>
  <si>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</si>
  <si>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</si>
  <si>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</si>
  <si>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</si>
  <si>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</si>
  <si>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</si>
  <si>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</si>
  <si>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</si>
  <si>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</si>
  <si>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</si>
  <si>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</si>
  <si>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</si>
  <si>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</si>
  <si>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</si>
  <si>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</si>
  <si>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</si>
  <si>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</si>
  <si>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</si>
  <si>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</si>
  <si>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</si>
  <si>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</si>
  <si>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</si>
  <si>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</si>
  <si>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</si>
  <si>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</si>
  <si>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</si>
  <si>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</si>
  <si>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</si>
  <si>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</si>
  <si>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</si>
  <si>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</si>
  <si>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</si>
  <si>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</si>
  <si>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</si>
  <si>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</si>
  <si>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</si>
  <si>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</si>
  <si>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</si>
  <si>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</si>
  <si>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</si>
  <si>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</si>
  <si>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</si>
  <si>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</si>
  <si>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</si>
  <si>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</si>
  <si>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</si>
  <si>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</si>
  <si>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</si>
  <si>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</si>
  <si>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</si>
  <si>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</si>
  <si>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</si>
  <si>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</si>
  <si>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</si>
  <si>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</si>
  <si>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</si>
  <si>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</si>
  <si>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</si>
  <si>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</si>
  <si>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</si>
  <si>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</si>
  <si>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</si>
  <si>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</si>
  <si>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</si>
  <si>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</si>
  <si>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</si>
  <si>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</si>
  <si>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</si>
  <si>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</si>
  <si>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</si>
  <si>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</si>
  <si>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</si>
  <si>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</si>
  <si>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</si>
  <si>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</si>
  <si>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</si>
  <si>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</si>
  <si>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</si>
  <si>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</si>
  <si>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</si>
  <si>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</si>
  <si>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</si>
  <si>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</si>
  <si>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</si>
  <si>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</si>
  <si>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</si>
  <si>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</si>
  <si>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</si>
  <si>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</si>
  <si>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</si>
  <si>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</si>
  <si>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</si>
  <si>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</si>
  <si>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</si>
  <si>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</si>
  <si>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</si>
  <si>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</si>
  <si>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</si>
  <si>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</si>
  <si>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</si>
  <si>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</si>
  <si>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</si>
  <si>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</si>
  <si>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</si>
  <si>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</si>
  <si>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</si>
  <si>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</si>
  <si>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</si>
  <si>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</si>
  <si>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</si>
  <si>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</si>
  <si>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</si>
  <si>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</si>
  <si>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</si>
  <si>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</si>
  <si>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</si>
  <si>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</si>
  <si>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</si>
  <si>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</si>
  <si>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</si>
  <si>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</si>
  <si>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</si>
  <si>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</si>
  <si>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</si>
  <si>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</si>
  <si>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</si>
  <si>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</si>
  <si>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</si>
  <si>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</si>
  <si>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</si>
  <si>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</si>
  <si>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</si>
  <si>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</si>
  <si>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</si>
  <si>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</si>
  <si>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</si>
  <si>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</si>
  <si>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</si>
  <si>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</si>
  <si>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</si>
  <si>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</si>
  <si>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</si>
  <si>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</si>
  <si>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</si>
  <si>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</si>
  <si>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</si>
  <si>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</si>
  <si>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</si>
  <si>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</si>
  <si>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</si>
  <si>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</si>
  <si>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</si>
  <si>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</si>
  <si>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</si>
  <si>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</si>
  <si>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</si>
  <si>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</si>
  <si>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</si>
  <si>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</si>
  <si>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</si>
  <si>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</si>
  <si>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</si>
  <si>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</si>
  <si>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</si>
  <si>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</si>
  <si>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</si>
  <si>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</si>
  <si>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</si>
  <si>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</si>
  <si>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</si>
  <si>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</si>
  <si>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</si>
  <si>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</si>
  <si>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</si>
  <si>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</si>
  <si>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</si>
  <si>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</si>
  <si>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</si>
  <si>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</si>
  <si>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</si>
  <si>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</si>
  <si>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</si>
  <si>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</si>
  <si>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</si>
  <si>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</si>
  <si>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</si>
  <si>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</si>
  <si>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</si>
  <si>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</si>
  <si>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</si>
  <si>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</si>
  <si>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</si>
  <si>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</si>
  <si>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</si>
  <si>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</si>
  <si>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</si>
  <si>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</si>
  <si>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</si>
  <si>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</si>
  <si>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</si>
  <si>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</si>
  <si>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</si>
  <si>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</si>
  <si>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</si>
  <si>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</si>
  <si>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</si>
  <si>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</si>
  <si>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</si>
  <si>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</si>
  <si>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</si>
  <si>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</si>
  <si>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</si>
  <si>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</si>
  <si>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</si>
  <si>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</si>
  <si>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</si>
  <si>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</si>
  <si>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</si>
  <si>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</si>
  <si>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</si>
  <si>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</si>
  <si>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</si>
  <si>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</si>
  <si>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</si>
  <si>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</si>
  <si>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</si>
  <si>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</si>
  <si>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</si>
  <si>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</si>
  <si>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</si>
  <si>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</si>
  <si>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</si>
  <si>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</si>
  <si>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</si>
  <si>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</si>
  <si>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</si>
  <si>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</si>
  <si>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</si>
  <si>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</si>
  <si>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</si>
  <si>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</si>
  <si>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</si>
  <si>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</si>
  <si>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</si>
  <si>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</si>
  <si>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</si>
  <si>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</si>
  <si>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</si>
  <si>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</si>
  <si>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</si>
  <si>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</si>
  <si>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</si>
  <si>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</si>
  <si>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</si>
  <si>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</si>
  <si>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</si>
  <si>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</si>
  <si>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</si>
  <si>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</si>
  <si>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</si>
  <si>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</si>
  <si>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</si>
  <si>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</si>
  <si>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</si>
  <si>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</si>
  <si>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</si>
  <si>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</si>
  <si>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</si>
  <si>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</si>
  <si>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</si>
  <si>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</si>
  <si>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</si>
  <si>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</si>
  <si>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</si>
  <si>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</si>
  <si>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</si>
  <si>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</si>
  <si>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</si>
  <si>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</si>
  <si>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</si>
  <si>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</si>
  <si>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</si>
  <si>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</si>
  <si>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</si>
  <si>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</si>
  <si>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</si>
  <si>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</si>
  <si>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</si>
  <si>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</si>
  <si>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</si>
  <si>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</si>
  <si>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</si>
  <si>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</si>
  <si>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</si>
  <si>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</si>
  <si>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</si>
  <si>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</si>
  <si>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</si>
  <si>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</si>
  <si>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</si>
  <si>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</si>
  <si>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</si>
  <si>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</si>
  <si>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</si>
  <si>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</si>
  <si>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</si>
  <si>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</si>
  <si>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</si>
  <si>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</si>
  <si>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</si>
  <si>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</si>
  <si>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</si>
  <si>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</si>
  <si>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</si>
  <si>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</si>
  <si>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</si>
  <si>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</si>
  <si>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</si>
  <si>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</si>
  <si>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</si>
  <si>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</si>
  <si>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</si>
  <si>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</si>
  <si>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</si>
  <si>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</si>
  <si>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</si>
  <si>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</si>
  <si>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</si>
  <si>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</si>
  <si>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</si>
  <si>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</si>
  <si>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</si>
  <si>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</si>
  <si>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</si>
  <si>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</si>
  <si>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</si>
  <si>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</si>
  <si>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</si>
  <si>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</si>
  <si>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</si>
  <si>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</si>
  <si>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</si>
  <si>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</si>
  <si>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</si>
  <si>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</si>
  <si>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</si>
  <si>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</si>
  <si>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</si>
  <si>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</si>
  <si>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</si>
  <si>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</si>
  <si>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</si>
  <si>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</si>
  <si>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</si>
  <si>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</si>
  <si>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</si>
  <si>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</si>
  <si>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</si>
  <si>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</si>
  <si>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</si>
  <si>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</si>
  <si>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</si>
  <si>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</si>
  <si>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</si>
  <si>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</si>
  <si>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</si>
  <si>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</si>
  <si>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</si>
  <si>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</si>
  <si>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</si>
  <si>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</si>
  <si>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</si>
  <si>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</si>
  <si>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</si>
  <si>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</si>
  <si>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</si>
  <si>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</si>
  <si>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</si>
  <si>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</si>
  <si>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</si>
  <si>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</si>
  <si>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</si>
  <si>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</si>
  <si>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</si>
  <si>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</si>
  <si>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</si>
  <si>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</si>
  <si>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</si>
  <si>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</si>
  <si>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</si>
  <si>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</si>
  <si>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</si>
  <si>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</si>
  <si>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</si>
  <si>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</si>
  <si>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</si>
  <si>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</si>
  <si>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</si>
  <si>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</si>
  <si>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</si>
  <si>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</si>
  <si>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</si>
  <si>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</si>
  <si>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</si>
  <si>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</si>
  <si>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</si>
  <si>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</si>
  <si>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</si>
  <si>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</si>
  <si>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</si>
  <si>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</si>
  <si>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</si>
  <si>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</si>
  <si>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</si>
  <si>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</si>
  <si>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</si>
  <si>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</si>
  <si>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</si>
  <si>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</si>
  <si>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</si>
  <si>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</si>
  <si>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</si>
  <si>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</si>
  <si>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</si>
  <si>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</si>
  <si>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</si>
  <si>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</si>
  <si>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</si>
  <si>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</si>
  <si>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</si>
  <si>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</si>
  <si>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</si>
  <si>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</si>
  <si>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</si>
  <si>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</si>
  <si>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</si>
  <si>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</si>
  <si>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</si>
  <si>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</si>
  <si>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</si>
  <si>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</si>
  <si>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</si>
  <si>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</si>
  <si>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</si>
  <si>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</si>
  <si>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</si>
  <si>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</si>
  <si>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</si>
  <si>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</si>
  <si>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</si>
  <si>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</si>
  <si>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</si>
  <si>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</si>
  <si>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</si>
  <si>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</si>
  <si>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</si>
  <si>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</si>
  <si>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</si>
  <si>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</si>
  <si>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</si>
  <si>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</si>
  <si>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</si>
  <si>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</si>
  <si>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</si>
  <si>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</si>
  <si>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</si>
  <si>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</si>
  <si>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</si>
  <si>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</si>
  <si>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</si>
  <si>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</si>
  <si>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</si>
  <si>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</si>
  <si>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</si>
  <si>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</si>
  <si>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</si>
  <si>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</si>
  <si>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</si>
  <si>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</si>
  <si>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</si>
  <si>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</si>
  <si>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</si>
  <si>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</si>
  <si>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</si>
  <si>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</si>
  <si>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</si>
  <si>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</si>
  <si>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</si>
  <si>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</si>
  <si>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</si>
  <si>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</si>
  <si>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</si>
  <si>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</si>
  <si>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</si>
  <si>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</si>
  <si>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</si>
  <si>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</si>
  <si>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</si>
  <si>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</si>
  <si>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</si>
  <si>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</si>
  <si>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</si>
  <si>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</si>
  <si>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</si>
  <si>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</si>
  <si>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</si>
  <si>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</si>
  <si>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</si>
  <si>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</si>
  <si>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</si>
  <si>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</si>
  <si>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</si>
  <si>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</si>
  <si>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</si>
  <si>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</si>
  <si>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</si>
  <si>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</si>
  <si>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</si>
  <si>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</si>
  <si>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</si>
  <si>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</si>
  <si>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</si>
  <si>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</si>
  <si>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</si>
  <si>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</si>
  <si>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</si>
  <si>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</si>
  <si>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</si>
  <si>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</si>
  <si>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</si>
  <si>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</si>
  <si>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</si>
  <si>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</si>
  <si>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</si>
  <si>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</si>
  <si>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</si>
  <si>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</si>
  <si>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</si>
  <si>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</si>
  <si>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</si>
  <si>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</si>
  <si>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</si>
  <si>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</si>
  <si>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</si>
  <si>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</si>
  <si>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</si>
  <si>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</si>
  <si>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</si>
  <si>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</si>
  <si>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</si>
  <si>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</si>
  <si>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</si>
  <si>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</si>
  <si>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</si>
  <si>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</si>
  <si>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</si>
  <si>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</si>
  <si>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</si>
  <si>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</si>
  <si>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</si>
  <si>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</si>
  <si>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</si>
  <si>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</si>
  <si>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</si>
  <si>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</si>
  <si>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</si>
  <si>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</si>
  <si>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</si>
  <si>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</si>
  <si>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</si>
  <si>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</si>
  <si>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</si>
  <si>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</si>
  <si>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</si>
  <si>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</si>
  <si>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</si>
  <si>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</si>
  <si>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</si>
  <si>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</si>
  <si>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</si>
  <si>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</si>
  <si>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</si>
  <si>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</si>
  <si>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</si>
  <si>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</si>
  <si>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</si>
  <si>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</si>
  <si>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</si>
  <si>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</si>
  <si>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</si>
  <si>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</si>
  <si>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</si>
  <si>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</si>
  <si>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</si>
  <si>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</si>
  <si>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</si>
  <si>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</si>
  <si>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</si>
  <si>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</si>
  <si>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</si>
  <si>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</si>
  <si>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</si>
  <si>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</si>
  <si>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</si>
  <si>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</si>
  <si>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</si>
  <si>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</si>
  <si>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</si>
  <si>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</si>
  <si>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</si>
  <si>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</si>
  <si>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</si>
  <si>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</si>
  <si>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</si>
  <si>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</si>
  <si>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</si>
  <si>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</si>
  <si>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</si>
  <si>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</si>
  <si>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</si>
  <si>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</si>
  <si>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</si>
  <si>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</si>
  <si>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</si>
  <si>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</si>
  <si>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</si>
  <si>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</si>
  <si>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</si>
  <si>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</si>
  <si>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</si>
  <si>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</si>
  <si>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</si>
  <si>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</si>
  <si>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</si>
  <si>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</si>
  <si>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</si>
  <si>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</si>
  <si>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</si>
  <si>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</si>
  <si>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</si>
  <si>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</si>
  <si>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</si>
  <si>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</si>
  <si>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</si>
  <si>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</si>
  <si>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</si>
  <si>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</si>
  <si>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</si>
  <si>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</si>
  <si>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</si>
  <si>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</si>
  <si>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</si>
  <si>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</si>
  <si>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</si>
  <si>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</si>
  <si>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</si>
  <si>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</si>
  <si>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</si>
  <si>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</si>
  <si>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</si>
  <si>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</si>
  <si>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</si>
  <si>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</si>
  <si>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</si>
  <si>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</si>
  <si>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</si>
  <si>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</si>
  <si>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</si>
  <si>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</si>
  <si>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</si>
  <si>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</si>
  <si>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</si>
  <si>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</si>
  <si>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</si>
  <si>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</si>
  <si>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</si>
  <si>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</si>
  <si>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</si>
  <si>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</si>
  <si>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</si>
  <si>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</si>
  <si>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</si>
  <si>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</si>
  <si>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</si>
  <si>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</si>
  <si>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</si>
  <si>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</si>
  <si>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</si>
  <si>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</si>
  <si>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</si>
  <si>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</si>
  <si>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</si>
  <si>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</si>
  <si>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</si>
  <si>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</si>
  <si>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</si>
  <si>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</si>
  <si>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</si>
  <si>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</si>
  <si>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</si>
  <si>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</si>
  <si>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</si>
  <si>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</si>
  <si>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</si>
  <si>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</si>
  <si>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</si>
  <si>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</si>
  <si>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</si>
  <si>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</si>
  <si>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</si>
  <si>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</si>
  <si>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</si>
  <si>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</si>
  <si>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</si>
  <si>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</si>
  <si>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</si>
  <si>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</si>
  <si>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</si>
  <si>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</si>
  <si>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</si>
  <si>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</si>
  <si>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</si>
  <si>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</si>
  <si>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</si>
  <si>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</si>
  <si>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</si>
  <si>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</si>
  <si>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</si>
  <si>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</si>
  <si>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</si>
  <si>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</si>
  <si>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</si>
  <si>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</si>
  <si>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</si>
  <si>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</si>
  <si>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</si>
  <si>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</si>
  <si>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</si>
  <si>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</si>
  <si>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</si>
  <si>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</si>
  <si>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</si>
  <si>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</si>
  <si>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</si>
  <si>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</si>
  <si>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</si>
  <si>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</si>
  <si>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</si>
  <si>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</si>
  <si>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</si>
  <si>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</si>
  <si>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</si>
  <si>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</si>
  <si>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</si>
  <si>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</si>
  <si>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</si>
  <si>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</si>
  <si>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</si>
  <si>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</si>
  <si>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</si>
  <si>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</si>
  <si>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</si>
  <si>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</si>
  <si>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</si>
  <si>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</si>
  <si>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</si>
  <si>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</si>
  <si>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</si>
  <si>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</si>
  <si>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</si>
  <si>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</si>
  <si>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</si>
  <si>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</si>
  <si>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</si>
  <si>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</si>
  <si>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</si>
  <si>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</si>
  <si>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</si>
  <si>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</si>
  <si>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</si>
  <si>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</si>
  <si>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</si>
  <si>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</si>
  <si>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</si>
  <si>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</si>
  <si>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</si>
  <si>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</si>
  <si>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</si>
  <si>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</si>
  <si>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</si>
  <si>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</si>
  <si>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</si>
  <si>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</si>
  <si>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</si>
  <si>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</si>
  <si>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</si>
  <si>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</si>
  <si>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</si>
  <si>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</si>
  <si>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</si>
  <si>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</si>
  <si>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</si>
  <si>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</si>
  <si>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</si>
  <si>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</si>
  <si>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</si>
  <si>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</si>
  <si>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</si>
  <si>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</si>
  <si>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</si>
  <si>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</si>
  <si>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</si>
  <si>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</si>
  <si>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</si>
  <si>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</si>
  <si>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</si>
  <si>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</si>
  <si>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</si>
  <si>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</si>
  <si>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</si>
  <si>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</si>
  <si>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</si>
  <si>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</si>
  <si>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</si>
  <si>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</si>
  <si>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</si>
  <si>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</si>
  <si>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</si>
  <si>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</si>
  <si>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</si>
  <si>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</si>
  <si>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</si>
  <si>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</si>
  <si>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</si>
  <si>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</si>
  <si>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</si>
  <si>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</si>
  <si>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</si>
  <si>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</si>
  <si>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</si>
  <si>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</si>
  <si>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</si>
  <si>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</si>
  <si>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</si>
  <si>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</si>
  <si>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</si>
  <si>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</si>
  <si>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</si>
  <si>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</si>
  <si>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</si>
  <si>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</si>
  <si>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</si>
  <si>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</si>
  <si>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</si>
  <si>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</si>
  <si>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</si>
  <si>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</si>
  <si>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</si>
  <si>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</si>
  <si>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</si>
  <si>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</si>
  <si>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</si>
  <si>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</si>
  <si>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</si>
  <si>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</si>
  <si>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</si>
  <si>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</si>
  <si>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</si>
  <si>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</si>
  <si>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</si>
  <si>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</si>
  <si>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</si>
  <si>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</si>
  <si>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</si>
  <si>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</si>
  <si>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</si>
  <si>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</si>
  <si>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</si>
  <si>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</si>
  <si>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</si>
  <si>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</si>
  <si>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</si>
  <si>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</si>
  <si>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</si>
  <si>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</si>
  <si>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</si>
  <si>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</si>
  <si>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</si>
  <si>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</si>
  <si>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</si>
  <si>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</si>
  <si>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</si>
  <si>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</si>
  <si>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</si>
  <si>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</si>
  <si>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</si>
  <si>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</si>
  <si>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</si>
  <si>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</si>
  <si>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</si>
  <si>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</si>
  <si>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</si>
  <si>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</si>
  <si>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</si>
  <si>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</si>
  <si>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</si>
  <si>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</si>
  <si>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</si>
  <si>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</si>
  <si>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</si>
  <si>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</si>
  <si>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</si>
  <si>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</si>
  <si>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</si>
  <si>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</si>
  <si>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</si>
  <si>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</si>
  <si>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</si>
  <si>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</si>
  <si>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</si>
  <si>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</si>
  <si>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</si>
  <si>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</si>
  <si>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</si>
  <si>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</si>
  <si>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</si>
  <si>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</si>
  <si>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</si>
  <si>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</si>
  <si>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</si>
  <si>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</si>
  <si>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</si>
  <si>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</si>
  <si>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</si>
  <si>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</si>
  <si>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</si>
  <si>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</si>
  <si>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</si>
  <si>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</si>
  <si>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</si>
  <si>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</si>
  <si>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</si>
  <si>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</si>
  <si>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</si>
  <si>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</si>
  <si>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</si>
  <si>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</si>
  <si>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</si>
  <si>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</si>
  <si>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</si>
  <si>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</si>
  <si>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</si>
  <si>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</si>
  <si>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</si>
  <si>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</si>
  <si>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</si>
  <si>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</si>
  <si>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</si>
  <si>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</si>
  <si>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</si>
  <si>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</si>
  <si>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</si>
  <si>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</si>
  <si>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</si>
  <si>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</si>
  <si>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</si>
  <si>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</si>
  <si>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</si>
  <si>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</si>
  <si>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</si>
  <si>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</si>
  <si>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</si>
  <si>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</si>
  <si>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</si>
  <si>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</si>
  <si>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</si>
  <si>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</si>
  <si>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</si>
  <si>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</si>
  <si>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</si>
  <si>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</si>
  <si>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</si>
  <si>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</si>
  <si>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</si>
  <si>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</si>
  <si>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</si>
  <si>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</si>
  <si>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</si>
  <si>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</si>
  <si>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</si>
  <si>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</si>
  <si>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</si>
  <si>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</si>
  <si>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</si>
  <si>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</si>
  <si>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</si>
  <si>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</si>
  <si>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</si>
  <si>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</si>
  <si>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</si>
  <si>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</si>
  <si>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</si>
  <si>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</si>
  <si>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</si>
  <si>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</si>
  <si>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</si>
  <si>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</si>
  <si>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</si>
  <si>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</si>
  <si>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</si>
  <si>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</si>
  <si>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</si>
  <si>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</si>
  <si>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</si>
  <si>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</si>
  <si>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</si>
  <si>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</si>
  <si>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</si>
  <si>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</si>
  <si>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</si>
  <si>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</si>
  <si>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</si>
  <si>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</si>
  <si>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</si>
  <si>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</si>
  <si>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</si>
  <si>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</si>
  <si>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</si>
  <si>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</si>
  <si>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</si>
  <si>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</si>
  <si>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</si>
  <si>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</si>
  <si>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</si>
  <si>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</si>
  <si>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</si>
  <si>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</si>
  <si>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</si>
  <si>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</si>
  <si>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</si>
  <si>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</si>
  <si>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</si>
  <si>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</si>
  <si>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</si>
  <si>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</si>
  <si>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</si>
  <si>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</si>
  <si>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</si>
  <si>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</si>
  <si>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</si>
  <si>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</si>
  <si>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</si>
  <si>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</si>
  <si>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</si>
  <si>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</si>
  <si>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</si>
  <si>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</si>
  <si>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</si>
  <si>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</si>
  <si>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</si>
  <si>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</si>
  <si>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</si>
  <si>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</si>
  <si>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</si>
  <si>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</si>
  <si>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</si>
  <si>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</si>
  <si>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</si>
  <si>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</si>
  <si>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</si>
  <si>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</si>
  <si>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</si>
  <si>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</si>
  <si>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</si>
  <si>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</si>
  <si>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</si>
  <si>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</si>
  <si>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</si>
  <si>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</si>
  <si>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</si>
  <si>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</si>
  <si>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</si>
  <si>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</si>
  <si>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</si>
  <si>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</si>
  <si>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</si>
  <si>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</si>
  <si>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</si>
  <si>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</si>
  <si>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</si>
  <si>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</si>
  <si>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</si>
  <si>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</si>
  <si>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</si>
  <si>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</si>
  <si>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</si>
  <si>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</si>
  <si>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</si>
  <si>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</si>
  <si>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</si>
  <si>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</si>
  <si>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</si>
  <si>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</si>
  <si>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</si>
  <si>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</si>
  <si>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</si>
  <si>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</si>
  <si>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</si>
  <si>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</si>
  <si>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</si>
  <si>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</si>
  <si>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</si>
  <si>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</si>
  <si>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</si>
  <si>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</si>
  <si>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</si>
  <si>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</si>
  <si>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</si>
  <si>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</si>
  <si>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</si>
  <si>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</si>
  <si>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</si>
  <si>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</si>
  <si>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</si>
  <si>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</si>
  <si>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</si>
  <si>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</si>
  <si>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</si>
  <si>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</si>
  <si>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</si>
  <si>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</si>
  <si>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</si>
  <si>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</si>
  <si>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</si>
  <si>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</si>
  <si>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</si>
  <si>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</si>
  <si>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</si>
  <si>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</si>
  <si>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</si>
  <si>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</si>
  <si>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</si>
  <si>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</si>
  <si>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</si>
  <si>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</si>
  <si>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</si>
  <si>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</si>
  <si>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</si>
  <si>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</si>
  <si>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</si>
  <si>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</si>
  <si>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</si>
  <si>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</si>
  <si>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</si>
  <si>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</si>
  <si>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</si>
  <si>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</si>
  <si>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</si>
  <si>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</si>
  <si>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</si>
  <si>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</si>
  <si>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</si>
  <si>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</si>
  <si>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</si>
  <si>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</si>
  <si>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</si>
  <si>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</si>
  <si>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</si>
  <si>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</si>
  <si>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</si>
  <si>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</si>
  <si>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</si>
  <si>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</si>
  <si>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</si>
  <si>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</si>
  <si>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</si>
  <si>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</si>
  <si>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</si>
  <si>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</si>
  <si>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</si>
  <si>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</si>
  <si>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</si>
  <si>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</si>
  <si>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</si>
  <si>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</si>
  <si>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</si>
  <si>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</si>
  <si>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</si>
  <si>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</si>
  <si>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</si>
  <si>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</si>
  <si>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</si>
  <si>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</si>
  <si>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</si>
  <si>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</si>
  <si>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</si>
  <si>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</si>
  <si>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</si>
  <si>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</si>
  <si>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</si>
  <si>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</si>
  <si>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</si>
  <si>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</si>
  <si>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</si>
  <si>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</si>
  <si>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</si>
  <si>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</si>
  <si>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</si>
  <si>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</si>
  <si>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</si>
  <si>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</si>
  <si>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</si>
  <si>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</si>
  <si>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</si>
  <si>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</si>
  <si>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</si>
  <si>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</si>
  <si>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</si>
  <si>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</si>
  <si>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</si>
  <si>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</si>
  <si>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</si>
  <si>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</si>
  <si>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</si>
  <si>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</si>
  <si>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</si>
  <si>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</si>
  <si>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</si>
  <si>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</si>
  <si>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</si>
  <si>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</si>
  <si>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</si>
  <si>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</si>
  <si>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</si>
  <si>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</si>
  <si>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</si>
  <si>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</si>
  <si>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</si>
  <si>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</si>
  <si>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</si>
  <si>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</si>
  <si>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</si>
  <si>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</si>
  <si>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</si>
  <si>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</si>
  <si>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</si>
  <si>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</si>
  <si>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</si>
  <si>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</si>
  <si>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</si>
  <si>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</si>
  <si>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</si>
  <si>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</si>
  <si>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</si>
  <si>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</si>
  <si>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</si>
  <si>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</si>
  <si>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</si>
  <si>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</si>
  <si>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</si>
  <si>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</si>
  <si>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</si>
  <si>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</si>
  <si>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</si>
  <si>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</si>
  <si>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</si>
  <si>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</si>
  <si>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</si>
  <si>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</si>
  <si>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</si>
  <si>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</si>
  <si>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</si>
  <si>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</si>
  <si>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</si>
  <si>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</si>
  <si>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</si>
  <si>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</si>
  <si>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</si>
  <si>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</si>
  <si>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</si>
  <si>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</si>
  <si>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</si>
  <si>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</si>
  <si>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</si>
  <si>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</si>
  <si>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</si>
  <si>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</si>
  <si>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</si>
  <si>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</si>
  <si>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</si>
  <si>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</si>
  <si>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</si>
  <si>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</si>
  <si>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</si>
  <si>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</si>
  <si>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</si>
  <si>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</si>
  <si>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</si>
  <si>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</si>
  <si>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</si>
  <si>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</si>
  <si>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</si>
  <si>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</si>
  <si>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</si>
  <si>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</si>
  <si>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</si>
  <si>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</si>
  <si>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</si>
  <si>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</si>
  <si>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</si>
  <si>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</si>
  <si>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</si>
  <si>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</si>
  <si>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</si>
  <si>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</si>
  <si>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</si>
  <si>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</si>
  <si>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</si>
  <si>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</si>
  <si>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</si>
  <si>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</si>
  <si>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</si>
  <si>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</si>
  <si>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</si>
  <si>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</si>
  <si>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</si>
  <si>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</si>
  <si>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</si>
  <si>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</si>
  <si>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</si>
  <si>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</si>
  <si>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</si>
  <si>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</si>
  <si>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</si>
  <si>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</si>
  <si>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</si>
  <si>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</si>
  <si>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</si>
  <si>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</si>
  <si>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</si>
  <si>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</si>
  <si>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</si>
  <si>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</si>
  <si>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</si>
  <si>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</si>
  <si>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</si>
  <si>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</si>
  <si>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</si>
  <si>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</si>
  <si>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</si>
  <si>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</si>
  <si>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</si>
  <si>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</si>
  <si>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</si>
  <si>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</si>
  <si>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</si>
  <si>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</si>
  <si>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</si>
  <si>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</si>
  <si>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</si>
  <si>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</si>
  <si>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</si>
  <si>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</si>
  <si>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</si>
  <si>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</si>
  <si>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</si>
  <si>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</si>
  <si>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</si>
  <si>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</si>
  <si>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</si>
  <si>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</si>
  <si>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</si>
  <si>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</si>
  <si>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</si>
  <si>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</si>
  <si>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</si>
  <si>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</si>
  <si>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</si>
  <si>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</si>
  <si>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</si>
  <si>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</si>
  <si>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</si>
  <si>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</si>
  <si>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</si>
  <si>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</si>
  <si>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</si>
  <si>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</si>
  <si>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</si>
  <si>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</si>
  <si>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</si>
  <si>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</si>
  <si>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</si>
  <si>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</si>
  <si>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</si>
  <si>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</si>
  <si>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</si>
  <si>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</si>
  <si>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</si>
  <si>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</si>
  <si>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</si>
  <si>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</si>
  <si>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</si>
  <si>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</si>
  <si>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</si>
  <si>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</si>
  <si>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</si>
  <si>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</si>
  <si>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</si>
  <si>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</si>
  <si>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</si>
  <si>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</si>
  <si>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</si>
  <si>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</si>
  <si>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</si>
  <si>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</si>
  <si>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</si>
  <si>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</si>
  <si>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</si>
  <si>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</si>
  <si>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</si>
  <si>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</si>
  <si>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</si>
  <si>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</si>
  <si>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</si>
  <si>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</si>
  <si>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</si>
  <si>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</si>
  <si>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</si>
  <si>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</si>
  <si>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</si>
  <si>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</si>
  <si>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</si>
  <si>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</si>
  <si>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</si>
  <si>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</si>
  <si>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</si>
  <si>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</si>
  <si>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</si>
  <si>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</si>
  <si>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</si>
  <si>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</si>
  <si>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</si>
  <si>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</si>
  <si>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</si>
  <si>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</si>
  <si>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</si>
  <si>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</si>
  <si>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</si>
  <si>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</si>
  <si>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</si>
  <si>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</si>
  <si>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</si>
  <si>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</si>
  <si>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</si>
  <si>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</si>
  <si>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</si>
  <si>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</si>
  <si>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</si>
  <si>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</si>
  <si>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</si>
  <si>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</si>
  <si>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</si>
  <si>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</si>
  <si>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</si>
  <si>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</si>
  <si>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</si>
  <si>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</si>
  <si>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</si>
  <si>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</si>
  <si>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</si>
  <si>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</si>
  <si>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</si>
  <si>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</si>
  <si>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</si>
  <si>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</si>
  <si>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</si>
  <si>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</si>
  <si>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</si>
  <si>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</si>
  <si>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</si>
  <si>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</si>
  <si>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</si>
  <si>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</si>
  <si>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</si>
  <si>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</si>
  <si>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</si>
  <si>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</si>
  <si>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</si>
  <si>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</si>
  <si>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</si>
  <si>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</si>
  <si>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</si>
  <si>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</si>
  <si>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</si>
  <si>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</si>
  <si>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</si>
  <si>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</si>
  <si>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</si>
  <si>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</si>
  <si>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</si>
  <si>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</si>
  <si>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</si>
  <si>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</si>
  <si>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</si>
  <si>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</si>
  <si>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</si>
  <si>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</si>
  <si>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</si>
  <si>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</si>
  <si>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</si>
  <si>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</si>
  <si>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</si>
  <si>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</si>
  <si>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</si>
  <si>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</si>
  <si>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</si>
  <si>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</si>
  <si>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</si>
  <si>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</si>
  <si>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</si>
  <si>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</si>
  <si>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</si>
  <si>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</si>
  <si>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</si>
  <si>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</si>
  <si>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</si>
  <si>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</si>
  <si>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</si>
  <si>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</si>
  <si>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</si>
  <si>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</si>
  <si>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</si>
  <si>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</si>
  <si>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</si>
  <si>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</si>
  <si>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</si>
  <si>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</si>
  <si>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</si>
  <si>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</si>
  <si>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</si>
  <si>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</si>
  <si>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</si>
  <si>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</si>
  <si>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</si>
  <si>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</si>
  <si>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</si>
  <si>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</si>
  <si>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</si>
  <si>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</si>
  <si>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</si>
  <si>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</si>
  <si>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</si>
  <si>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</si>
  <si>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</si>
  <si>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</si>
  <si>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</si>
  <si>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</si>
  <si>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</si>
  <si>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</si>
  <si>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</si>
  <si>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</si>
  <si>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</si>
  <si>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</si>
  <si>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</si>
  <si>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</si>
  <si>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</si>
  <si>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</si>
  <si>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</si>
  <si>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</si>
  <si>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</si>
  <si>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</si>
  <si>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</si>
  <si>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</si>
  <si>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</si>
  <si>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</si>
  <si>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</si>
  <si>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</si>
  <si>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</si>
  <si>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</si>
  <si>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</si>
  <si>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</si>
  <si>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</si>
  <si>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</si>
  <si>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</si>
  <si>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</si>
  <si>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</si>
  <si>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</si>
  <si>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</si>
  <si>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</si>
  <si>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</si>
  <si>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</si>
  <si>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</si>
  <si>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</si>
  <si>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</si>
  <si>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</si>
  <si>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</si>
  <si>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</si>
  <si>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</si>
  <si>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</si>
  <si>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</si>
  <si>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</si>
  <si>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</si>
  <si>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</si>
  <si>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</si>
  <si>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</si>
  <si>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</si>
  <si>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</si>
  <si>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</si>
  <si>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</si>
  <si>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</si>
  <si>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</si>
  <si>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</si>
  <si>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</si>
  <si>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</si>
  <si>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</si>
  <si>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</si>
  <si>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</si>
  <si>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</si>
  <si>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</si>
  <si>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</si>
  <si>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</si>
  <si>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</si>
  <si>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</si>
  <si>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</si>
  <si>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</si>
  <si>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</si>
  <si>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</si>
  <si>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</si>
  <si>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</si>
  <si>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</si>
  <si>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</si>
  <si>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</si>
  <si>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</si>
  <si>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</si>
  <si>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</si>
  <si>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</si>
  <si>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</si>
  <si>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</si>
  <si>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</si>
  <si>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</si>
  <si>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</si>
  <si>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</si>
  <si>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</si>
  <si>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</si>
  <si>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</si>
  <si>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</si>
  <si>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</si>
  <si>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</si>
  <si>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</si>
  <si>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</si>
  <si>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</si>
  <si>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</si>
  <si>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</si>
  <si>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</si>
  <si>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</si>
  <si>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</si>
  <si>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</si>
  <si>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</si>
  <si>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</si>
  <si>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</si>
  <si>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</si>
  <si>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</si>
  <si>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</si>
  <si>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</si>
  <si>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</si>
  <si>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</si>
  <si>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</si>
  <si>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</si>
  <si>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</si>
  <si>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</si>
  <si>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</si>
  <si>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</si>
  <si>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</si>
  <si>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</si>
  <si>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</si>
  <si>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</si>
  <si>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</si>
  <si>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</si>
  <si>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</si>
  <si>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</si>
  <si>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</si>
  <si>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</si>
  <si>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</si>
  <si>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</si>
  <si>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</si>
  <si>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</si>
  <si>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</si>
  <si>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</si>
  <si>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</si>
  <si>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</si>
  <si>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</si>
  <si>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</si>
  <si>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</si>
  <si>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</si>
  <si>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</si>
  <si>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</si>
  <si>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</si>
  <si>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</si>
  <si>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</si>
  <si>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</si>
  <si>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</si>
  <si>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</si>
  <si>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</si>
  <si>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</si>
  <si>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</si>
  <si>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</si>
  <si>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</si>
  <si>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</si>
  <si>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</si>
  <si>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</si>
  <si>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</si>
  <si>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</si>
  <si>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</si>
  <si>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</si>
  <si>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</si>
  <si>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</si>
  <si>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</si>
  <si>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</si>
  <si>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</si>
  <si>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</si>
  <si>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</si>
  <si>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</si>
  <si>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</si>
  <si>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</si>
  <si>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</si>
  <si>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</si>
  <si>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</si>
  <si>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</si>
  <si>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</si>
  <si>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</si>
  <si>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</si>
  <si>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</si>
  <si>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</si>
  <si>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</si>
  <si>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</si>
  <si>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</si>
  <si>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</si>
  <si>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</si>
  <si>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</si>
  <si>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</si>
  <si>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</si>
  <si>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</si>
  <si>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</si>
  <si>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</si>
  <si>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</si>
  <si>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</si>
  <si>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</si>
  <si>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</si>
  <si>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</si>
  <si>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</si>
  <si>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</si>
  <si>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</si>
  <si>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</si>
  <si>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</si>
  <si>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</si>
  <si>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</si>
  <si>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</si>
  <si>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</si>
  <si>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</si>
  <si>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</si>
  <si>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</si>
  <si>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</si>
  <si>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</si>
  <si>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</si>
  <si>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</si>
  <si>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</si>
  <si>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</si>
  <si>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</si>
  <si>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</si>
  <si>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</si>
  <si>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</si>
  <si>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</si>
  <si>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</si>
  <si>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</si>
  <si>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</si>
  <si>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</si>
  <si>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</si>
  <si>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</si>
  <si>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</si>
  <si>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</si>
  <si>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</si>
  <si>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</si>
  <si>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</si>
  <si>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</si>
  <si>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</si>
  <si>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</si>
  <si>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</si>
  <si>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</si>
  <si>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</si>
  <si>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</si>
  <si>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</si>
  <si>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</si>
  <si>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</si>
  <si>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</si>
  <si>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</si>
  <si>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</si>
  <si>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</si>
  <si>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</si>
  <si>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</si>
  <si>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</si>
  <si>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</si>
  <si>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</si>
  <si>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</si>
  <si>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</si>
  <si>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</si>
  <si>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</si>
  <si>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</si>
  <si>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</si>
  <si>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</si>
  <si>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</si>
  <si>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</si>
  <si>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</si>
  <si>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</si>
  <si>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</si>
  <si>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</si>
  <si>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</si>
  <si>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</si>
  <si>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</si>
  <si>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</si>
  <si>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</si>
  <si>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</si>
  <si>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</si>
  <si>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</si>
  <si>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</si>
  <si>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</si>
  <si>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</si>
  <si>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</si>
  <si>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</si>
  <si>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</si>
  <si>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</si>
  <si>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</si>
  <si>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</si>
  <si>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</si>
  <si>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</si>
  <si>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</si>
  <si>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</si>
  <si>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</si>
  <si>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</si>
  <si>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</si>
  <si>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</si>
  <si>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</si>
  <si>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</si>
  <si>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</si>
  <si>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</si>
  <si>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</si>
  <si>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</si>
  <si>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</si>
  <si>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</si>
  <si>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</si>
  <si>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</si>
  <si>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</si>
  <si>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</si>
  <si>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</si>
  <si>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</si>
  <si>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</si>
  <si>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</si>
  <si>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</si>
  <si>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</si>
  <si>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</si>
  <si>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</si>
  <si>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</si>
  <si>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</si>
  <si>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</si>
  <si>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</si>
  <si>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</si>
  <si>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</si>
  <si>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</si>
  <si>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</si>
  <si>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</si>
  <si>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</si>
  <si>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</si>
  <si>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</si>
  <si>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</si>
  <si>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</si>
  <si>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</si>
  <si>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</si>
  <si>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</si>
  <si>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</si>
  <si>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</si>
  <si>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</si>
  <si>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</si>
  <si>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</si>
  <si>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</si>
  <si>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</si>
  <si>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</si>
  <si>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</si>
  <si>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</si>
  <si>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</si>
  <si>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</si>
  <si>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</si>
  <si>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</si>
  <si>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</si>
  <si>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</si>
  <si>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</si>
  <si>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</si>
  <si>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</si>
  <si>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</si>
  <si>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</si>
  <si>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</si>
  <si>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</si>
  <si>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</si>
  <si>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</si>
  <si>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</si>
  <si>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</si>
  <si>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</si>
  <si>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</si>
  <si>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</si>
  <si>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</si>
  <si>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</si>
  <si>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</si>
  <si>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</si>
  <si>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</si>
  <si>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</si>
  <si>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</si>
  <si>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</si>
  <si>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</si>
  <si>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</si>
  <si>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</si>
  <si>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</si>
  <si>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</si>
  <si>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</si>
  <si>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</si>
  <si>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</si>
  <si>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</si>
  <si>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</si>
  <si>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</si>
  <si>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</si>
  <si>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</si>
  <si>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</si>
  <si>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</si>
  <si>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</si>
  <si>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</si>
  <si>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</si>
  <si>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</si>
  <si>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</si>
  <si>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</si>
  <si>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</si>
  <si>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</si>
  <si>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</si>
  <si>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</si>
  <si>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</si>
  <si>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</si>
  <si>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</si>
  <si>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</si>
  <si>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</si>
  <si>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</si>
  <si>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</si>
  <si>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</si>
  <si>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</si>
  <si>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</si>
  <si>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</si>
  <si>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</si>
  <si>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</si>
  <si>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</si>
  <si>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</si>
  <si>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</si>
  <si>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</si>
  <si>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</si>
  <si>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</si>
  <si>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</si>
  <si>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</si>
  <si>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</si>
  <si>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</si>
  <si>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</si>
  <si>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</si>
  <si>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</si>
  <si>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</si>
  <si>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</si>
  <si>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</si>
  <si>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</si>
  <si>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</si>
  <si>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</si>
  <si>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</si>
  <si>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</si>
  <si>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</si>
  <si>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</si>
  <si>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</si>
  <si>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</si>
  <si>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</si>
  <si>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</si>
  <si>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</si>
  <si>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</si>
  <si>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</si>
  <si>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</si>
  <si>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</si>
  <si>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</si>
  <si>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</si>
  <si>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</si>
  <si>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</si>
  <si>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</si>
  <si>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</si>
  <si>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</si>
  <si>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</si>
  <si>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</si>
  <si>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</si>
  <si>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</si>
  <si>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</si>
  <si>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</si>
  <si>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</si>
  <si>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</si>
  <si>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</si>
  <si>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</si>
  <si>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</si>
  <si>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</si>
  <si>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</si>
  <si>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</si>
  <si>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</si>
  <si>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</si>
  <si>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</si>
  <si>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</si>
  <si>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</si>
  <si>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</si>
  <si>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</si>
  <si>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</si>
  <si>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</si>
  <si>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</si>
  <si>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</si>
  <si>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</si>
  <si>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</si>
  <si>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</si>
  <si>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</si>
  <si>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</si>
  <si>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</si>
  <si>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</si>
  <si>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</si>
  <si>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</si>
  <si>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</si>
  <si>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</si>
  <si>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</si>
  <si>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</si>
  <si>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</si>
  <si>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</si>
  <si>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</si>
  <si>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</si>
  <si>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</si>
  <si>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</si>
  <si>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</si>
  <si>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</si>
  <si>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</si>
  <si>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</si>
  <si>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</si>
  <si>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</si>
  <si>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</si>
  <si>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</si>
  <si>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</si>
  <si>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</si>
  <si>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</si>
  <si>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</si>
  <si>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</si>
  <si>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</si>
  <si>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</si>
  <si>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</si>
  <si>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</si>
  <si>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</si>
  <si>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</si>
  <si>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</si>
  <si>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</si>
  <si>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</si>
  <si>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</si>
  <si>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</si>
  <si>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</si>
  <si>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</si>
  <si>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</si>
  <si>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</si>
  <si>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</si>
  <si>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</si>
  <si>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</si>
  <si>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</si>
  <si>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</si>
  <si>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</si>
  <si>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</si>
  <si>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</si>
  <si>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</si>
  <si>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</si>
  <si>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</si>
  <si>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</si>
  <si>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</si>
  <si>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</si>
  <si>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</si>
  <si>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</si>
  <si>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</si>
  <si>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</si>
  <si>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</si>
  <si>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</si>
  <si>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</si>
  <si>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</si>
  <si>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</si>
  <si>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</si>
  <si>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</si>
  <si>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</si>
  <si>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</si>
  <si>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</si>
  <si>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</si>
  <si>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</si>
  <si>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</si>
  <si>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</si>
  <si>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</si>
  <si>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</si>
  <si>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</si>
  <si>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</si>
  <si>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</si>
  <si>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</si>
  <si>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</si>
  <si>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</si>
  <si>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</si>
  <si>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</si>
  <si>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</si>
  <si>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</si>
  <si>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</si>
  <si>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</si>
  <si>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</si>
  <si>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</si>
  <si>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</si>
  <si>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</si>
  <si>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</si>
  <si>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</si>
  <si>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</si>
  <si>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</si>
  <si>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</si>
  <si>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</si>
  <si>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</si>
  <si>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</si>
  <si>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</si>
  <si>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</si>
  <si>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</si>
  <si>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</si>
  <si>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</si>
  <si>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</si>
  <si>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</si>
  <si>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</si>
  <si>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</si>
  <si>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</si>
  <si>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</si>
  <si>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</si>
  <si>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</si>
  <si>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</si>
  <si>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</si>
  <si>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</si>
  <si>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</si>
  <si>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</si>
  <si>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</si>
  <si>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</si>
  <si>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</si>
  <si>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</si>
  <si>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</si>
  <si>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</si>
  <si>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</si>
  <si>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</si>
  <si>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</si>
  <si>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</si>
  <si>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</si>
  <si>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</si>
  <si>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</si>
  <si>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</si>
  <si>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</si>
  <si>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</si>
  <si>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</si>
  <si>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</si>
  <si>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</si>
  <si>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</si>
  <si>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</si>
  <si>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</si>
  <si>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</si>
  <si>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</si>
  <si>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</si>
  <si>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</si>
  <si>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</si>
  <si>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</si>
  <si>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</si>
  <si>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</si>
  <si>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</si>
  <si>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</si>
  <si>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</si>
  <si>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</si>
  <si>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</si>
  <si>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</si>
  <si>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</si>
  <si>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</si>
  <si>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</si>
  <si>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</si>
  <si>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</si>
  <si>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</si>
  <si>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</si>
  <si>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</si>
  <si>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</si>
  <si>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</si>
  <si>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</si>
  <si>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</si>
  <si>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</si>
  <si>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</si>
  <si>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</si>
  <si>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</si>
  <si>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</si>
  <si>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</si>
  <si>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</si>
  <si>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</si>
  <si>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</si>
  <si>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</si>
  <si>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</si>
  <si>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</si>
  <si>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</si>
  <si>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</si>
  <si>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</si>
  <si>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</si>
  <si>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</si>
  <si>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</si>
  <si>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</si>
  <si>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</si>
  <si>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</si>
  <si>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</si>
  <si>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</si>
  <si>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</si>
  <si>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</si>
  <si>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</si>
  <si>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</si>
  <si>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</si>
  <si>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</si>
  <si>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</si>
  <si>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</si>
  <si>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</si>
  <si>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</si>
  <si>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</si>
  <si>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</si>
  <si>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</si>
  <si>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</si>
  <si>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</si>
  <si>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</si>
  <si>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</si>
  <si>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</si>
  <si>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</si>
  <si>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</si>
  <si>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</si>
  <si>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</si>
  <si>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</si>
  <si>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</si>
  <si>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</si>
  <si>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</si>
  <si>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</si>
  <si>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</si>
  <si>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</si>
  <si>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</si>
  <si>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</si>
  <si>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</si>
  <si>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</si>
  <si>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</si>
  <si>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</si>
  <si>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</si>
  <si>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</si>
  <si>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</si>
  <si>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</si>
  <si>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</si>
  <si>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</si>
  <si>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</si>
  <si>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</si>
  <si>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</si>
  <si>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</si>
  <si>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</si>
  <si>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</si>
  <si>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</si>
  <si>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</si>
  <si>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</si>
  <si>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</si>
  <si>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</si>
  <si>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</si>
  <si>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</si>
  <si>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</si>
  <si>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</si>
  <si>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</si>
  <si>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</si>
  <si>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</si>
  <si>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</si>
  <si>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</si>
  <si>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</si>
  <si>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</si>
  <si>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</si>
  <si>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</si>
  <si>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</si>
  <si>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</si>
  <si>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</si>
  <si>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</si>
  <si>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</si>
  <si>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</si>
  <si>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</si>
  <si>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</si>
  <si>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</si>
  <si>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</si>
  <si>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</si>
  <si>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</si>
  <si>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</si>
  <si>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</si>
  <si>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</si>
  <si>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</si>
  <si>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</si>
  <si>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</si>
  <si>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</si>
  <si>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</si>
  <si>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</si>
  <si>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</si>
  <si>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</si>
  <si>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</si>
  <si>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</si>
  <si>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</si>
  <si>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</si>
  <si>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</si>
  <si>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</si>
  <si>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</si>
  <si>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</si>
  <si>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</si>
  <si>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</si>
  <si>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</si>
  <si>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</si>
  <si>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</si>
  <si>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</si>
  <si>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</si>
  <si>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</si>
  <si>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</si>
  <si>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</si>
  <si>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</si>
  <si>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</si>
  <si>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</si>
  <si>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</si>
  <si>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</si>
  <si>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</si>
  <si>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</si>
  <si>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</si>
  <si>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</si>
  <si>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</si>
  <si>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</si>
  <si>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</si>
  <si>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</si>
  <si>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</si>
  <si>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</si>
  <si>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</si>
  <si>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</si>
  <si>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</si>
  <si>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</si>
  <si>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</si>
  <si>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</si>
  <si>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</si>
  <si>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</si>
  <si>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</si>
  <si>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</si>
  <si>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</si>
  <si>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</si>
  <si>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</si>
  <si>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</si>
  <si>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</si>
  <si>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</si>
  <si>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</si>
  <si>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</si>
  <si>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</si>
  <si>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</si>
  <si>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</si>
  <si>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</si>
  <si>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</si>
  <si>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</si>
  <si>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</si>
  <si>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</si>
  <si>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</si>
  <si>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</si>
  <si>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</si>
  <si>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</si>
  <si>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</si>
  <si>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</si>
  <si>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</si>
  <si>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</si>
  <si>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</si>
  <si>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</si>
  <si>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</si>
  <si>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</si>
  <si>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</si>
  <si>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</si>
  <si>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</si>
  <si>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</si>
  <si>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</si>
  <si>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</si>
  <si>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</si>
  <si>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</si>
  <si>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</si>
  <si>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</si>
  <si>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</si>
  <si>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</si>
  <si>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</si>
  <si>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</si>
  <si>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</si>
  <si>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</si>
  <si>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</si>
  <si>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</si>
  <si>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</si>
  <si>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</si>
  <si>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</si>
  <si>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</si>
  <si>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</si>
  <si>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</si>
  <si>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</si>
  <si>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</si>
  <si>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</si>
  <si>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</si>
  <si>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</si>
  <si>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</si>
  <si>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</si>
  <si>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</si>
  <si>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</si>
  <si>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</si>
  <si>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</si>
  <si>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</si>
  <si>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</si>
  <si>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</si>
  <si>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</si>
  <si>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</si>
  <si>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</si>
  <si>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</si>
  <si>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</si>
  <si>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</si>
  <si>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</si>
  <si>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</si>
  <si>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</si>
  <si>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</si>
  <si>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</si>
  <si>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</si>
  <si>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</si>
  <si>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</si>
  <si>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</si>
  <si>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</si>
  <si>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</si>
  <si>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</si>
  <si>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</si>
  <si>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</si>
  <si>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</si>
  <si>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</si>
  <si>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</si>
  <si>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</si>
  <si>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</si>
  <si>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</si>
  <si>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</si>
  <si>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</si>
  <si>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</si>
  <si>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</si>
  <si>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</si>
  <si>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</si>
  <si>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</si>
  <si>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</si>
  <si>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</si>
  <si>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</si>
  <si>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</si>
  <si>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</si>
  <si>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</si>
  <si>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</si>
  <si>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</si>
  <si>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</si>
  <si>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</si>
  <si>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</si>
  <si>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</si>
  <si>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</si>
  <si>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</si>
  <si>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</si>
  <si>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</si>
  <si>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</si>
  <si>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</si>
  <si>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</si>
  <si>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</si>
  <si>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</si>
  <si>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</si>
  <si>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</si>
  <si>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</si>
  <si>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</si>
  <si>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</si>
  <si>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</si>
  <si>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</si>
  <si>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</si>
  <si>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</si>
  <si>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</si>
  <si>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</si>
  <si>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</si>
  <si>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</si>
  <si>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</si>
  <si>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</si>
  <si>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</si>
  <si>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</si>
  <si>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</si>
  <si>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</si>
  <si>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</si>
  <si>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</si>
  <si>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</si>
  <si>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</si>
  <si>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</si>
  <si>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</si>
  <si>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</si>
  <si>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</si>
  <si>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</si>
  <si>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</si>
  <si>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</si>
  <si>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</si>
  <si>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</si>
  <si>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</si>
  <si>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</si>
  <si>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</si>
  <si>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</si>
  <si>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</si>
  <si>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</si>
  <si>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</si>
  <si>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</si>
  <si>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</si>
  <si>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</si>
  <si>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</si>
  <si>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</si>
  <si>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</si>
  <si>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</si>
  <si>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</si>
  <si>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</si>
  <si>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</si>
  <si>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</si>
  <si>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</si>
  <si>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</si>
  <si>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</si>
  <si>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</si>
  <si>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</si>
  <si>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</si>
  <si>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</si>
  <si>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</si>
  <si>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</si>
  <si>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</si>
  <si>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</si>
  <si>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</si>
  <si>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</si>
  <si>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</si>
  <si>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</si>
  <si>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</si>
  <si>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</si>
  <si>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</si>
  <si>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</si>
  <si>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</si>
  <si>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</si>
  <si>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</si>
  <si>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</si>
  <si>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</si>
  <si>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</si>
  <si>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</si>
  <si>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</si>
  <si>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</si>
  <si>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</si>
  <si>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</si>
  <si>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</si>
  <si>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</si>
  <si>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</si>
  <si>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</si>
  <si>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</si>
  <si>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</si>
  <si>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</si>
  <si>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</si>
  <si>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</si>
  <si>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</si>
  <si>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</si>
  <si>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</si>
  <si>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</si>
  <si>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</si>
  <si>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</si>
  <si>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</si>
  <si>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</si>
  <si>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</si>
  <si>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</si>
  <si>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</si>
  <si>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</si>
  <si>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</si>
  <si>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</si>
  <si>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</si>
  <si>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</si>
  <si>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</si>
  <si>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</si>
  <si>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</si>
  <si>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</si>
  <si>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</si>
  <si>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</si>
  <si>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</si>
  <si>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</si>
  <si>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</si>
  <si>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</si>
  <si>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</si>
  <si>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</si>
  <si>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</si>
  <si>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</si>
  <si>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</si>
  <si>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</si>
  <si>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</si>
  <si>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</si>
  <si>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</si>
  <si>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</si>
  <si>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</si>
  <si>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</si>
  <si>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</si>
  <si>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</si>
  <si>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</si>
  <si>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</si>
  <si>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</si>
  <si>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</si>
  <si>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</si>
  <si>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</si>
  <si>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</si>
  <si>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</si>
  <si>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</si>
  <si>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</si>
  <si>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</si>
  <si>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</si>
  <si>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</si>
  <si>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</si>
  <si>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</si>
  <si>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</si>
  <si>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</si>
  <si>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</si>
  <si>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</si>
  <si>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</si>
  <si>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</si>
  <si>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</si>
  <si>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</si>
  <si>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</si>
  <si>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</si>
  <si>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</si>
  <si>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</si>
  <si>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</si>
  <si>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</si>
  <si>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</si>
  <si>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</si>
  <si>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</si>
  <si>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</si>
  <si>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</si>
  <si>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</si>
  <si>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</si>
  <si>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</si>
  <si>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</si>
  <si>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</si>
  <si>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</si>
  <si>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</si>
  <si>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</si>
  <si>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</si>
  <si>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</si>
  <si>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</si>
  <si>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</si>
  <si>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</si>
  <si>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</si>
  <si>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</si>
  <si>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</si>
  <si>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</si>
  <si>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</si>
  <si>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</si>
  <si>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</si>
  <si>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</si>
  <si>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</si>
  <si>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</si>
  <si>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</si>
  <si>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</si>
  <si>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</si>
  <si>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</si>
  <si>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</si>
  <si>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</si>
  <si>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</si>
  <si>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</si>
  <si>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</si>
  <si>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</si>
  <si>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</si>
  <si>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</si>
  <si>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</si>
  <si>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</si>
  <si>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</si>
  <si>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</si>
  <si>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</si>
  <si>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</si>
  <si>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</si>
  <si>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</si>
  <si>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</si>
  <si>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</si>
  <si>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</si>
  <si>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</si>
  <si>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</si>
  <si>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</si>
  <si>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</si>
  <si>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</si>
  <si>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</si>
  <si>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</si>
  <si>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</si>
  <si>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</si>
  <si>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</si>
  <si>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</si>
  <si>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</si>
  <si>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</si>
  <si>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</si>
  <si>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</si>
  <si>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</si>
  <si>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</si>
  <si>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</si>
  <si>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</si>
  <si>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</si>
  <si>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</si>
  <si>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</si>
  <si>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</si>
  <si>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</si>
  <si>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</si>
  <si>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</si>
  <si>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</si>
  <si>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</si>
  <si>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</si>
  <si>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</si>
  <si>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</si>
  <si>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</si>
  <si>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</si>
  <si>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</si>
  <si>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</si>
  <si>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</si>
  <si>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</si>
  <si>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</si>
  <si>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</si>
  <si>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</si>
  <si>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</si>
  <si>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</si>
  <si>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</si>
  <si>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</si>
  <si>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</si>
  <si>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</si>
  <si>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</si>
  <si>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</si>
  <si>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</si>
  <si>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</si>
  <si>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</si>
  <si>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</si>
  <si>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</si>
  <si>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</si>
  <si>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</si>
  <si>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</si>
  <si>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</si>
  <si>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</si>
  <si>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</si>
  <si>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</si>
  <si>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</si>
  <si>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</si>
  <si>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</si>
  <si>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</si>
  <si>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</si>
  <si>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</si>
  <si>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</si>
  <si>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</si>
  <si>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</si>
  <si>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</si>
  <si>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</si>
  <si>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</si>
  <si>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</si>
  <si>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</si>
  <si>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</si>
  <si>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</si>
  <si>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</si>
  <si>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</si>
  <si>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</si>
  <si>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</si>
  <si>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</si>
  <si>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</si>
  <si>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</si>
  <si>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</si>
  <si>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</si>
  <si>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</si>
  <si>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</si>
  <si>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</si>
  <si>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</si>
  <si>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</si>
  <si>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</si>
  <si>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</si>
  <si>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</si>
  <si>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</si>
  <si>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</si>
  <si>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</si>
  <si>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</si>
  <si>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</si>
  <si>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</si>
  <si>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</si>
  <si>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</si>
  <si>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</si>
  <si>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</si>
  <si>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</si>
  <si>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</si>
  <si>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</si>
  <si>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</si>
  <si>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</si>
  <si>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</si>
  <si>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</si>
  <si>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</si>
  <si>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</si>
  <si>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</si>
  <si>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</si>
  <si>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</si>
  <si>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</si>
  <si>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</si>
  <si>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</si>
  <si>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</si>
  <si>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</si>
  <si>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</si>
  <si>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</si>
  <si>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</si>
  <si>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</si>
  <si>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</si>
  <si>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</si>
  <si>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</si>
  <si>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</si>
  <si>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</si>
  <si>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</si>
  <si>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</si>
  <si>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</si>
  <si>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</si>
  <si>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</si>
  <si>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</si>
  <si>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</si>
  <si>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</si>
  <si>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</si>
  <si>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</si>
  <si>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</si>
  <si>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</si>
  <si>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</si>
  <si>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</si>
  <si>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</si>
  <si>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</si>
  <si>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</si>
  <si>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</si>
  <si>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</si>
  <si>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</si>
  <si>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</si>
  <si>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</si>
  <si>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</si>
  <si>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</si>
  <si>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</si>
  <si>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</si>
  <si>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</si>
  <si>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</si>
  <si>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</si>
  <si>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</si>
  <si>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</si>
  <si>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</si>
  <si>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</si>
  <si>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</si>
  <si>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</si>
  <si>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</si>
  <si>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</si>
  <si>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</si>
  <si>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</si>
  <si>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</si>
  <si>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</si>
  <si>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</si>
  <si>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</si>
  <si>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</si>
  <si>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</si>
  <si>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</si>
  <si>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</si>
  <si>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</si>
  <si>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</si>
  <si>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</si>
  <si>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</si>
  <si>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</si>
  <si>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</si>
  <si>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</si>
  <si>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</si>
  <si>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</si>
  <si>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</si>
  <si>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</si>
  <si>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</si>
  <si>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</si>
  <si>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</si>
  <si>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</si>
  <si>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</si>
  <si>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</si>
  <si>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</si>
  <si>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</si>
  <si>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</si>
  <si>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</si>
  <si>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</si>
  <si>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</si>
  <si>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</si>
  <si>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</si>
  <si>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</si>
  <si>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</si>
  <si>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</si>
  <si>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</si>
  <si>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</si>
  <si>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</si>
  <si>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</si>
  <si>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</si>
  <si>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</si>
  <si>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</si>
  <si>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</si>
  <si>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</si>
  <si>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</si>
  <si>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</si>
  <si>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</si>
  <si>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</si>
  <si>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</si>
  <si>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</si>
  <si>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</si>
  <si>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</si>
  <si>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</si>
  <si>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</si>
  <si>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</si>
  <si>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</si>
  <si>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</si>
  <si>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</si>
  <si>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</si>
  <si>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</si>
  <si>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</si>
  <si>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</si>
  <si>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</si>
  <si>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</si>
  <si>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</si>
  <si>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</si>
  <si>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</si>
  <si>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</si>
  <si>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</si>
  <si>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</si>
  <si>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</si>
  <si>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</si>
  <si>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</si>
  <si>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</si>
  <si>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</si>
  <si>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</si>
  <si>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</si>
  <si>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</si>
  <si>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</si>
  <si>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</si>
  <si>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</si>
  <si>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</si>
  <si>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</si>
  <si>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</si>
  <si>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</si>
  <si>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</si>
  <si>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</si>
  <si>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</si>
  <si>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</si>
  <si>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</si>
  <si>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</si>
  <si>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</si>
  <si>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</si>
  <si>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</si>
  <si>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</si>
  <si>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</si>
  <si>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</si>
  <si>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</si>
  <si>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</si>
  <si>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</si>
  <si>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</si>
  <si>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</si>
  <si>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</si>
  <si>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</si>
  <si>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</si>
  <si>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</si>
  <si>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</si>
  <si>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</si>
  <si>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</si>
  <si>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</si>
  <si>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</si>
  <si>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</si>
  <si>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</si>
  <si>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</si>
  <si>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</si>
  <si>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</si>
  <si>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</si>
  <si>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</si>
  <si>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</si>
  <si>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</si>
  <si>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</si>
  <si>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</si>
  <si>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</si>
  <si>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</si>
  <si>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</si>
  <si>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</si>
  <si>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</si>
  <si>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</si>
  <si>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</si>
  <si>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</si>
  <si>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</si>
  <si>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</si>
  <si>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</si>
  <si>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</si>
  <si>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</si>
  <si>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</si>
  <si>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</si>
  <si>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</si>
  <si>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</si>
  <si>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</si>
  <si>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</si>
  <si>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</si>
  <si>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</si>
  <si>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</si>
  <si>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</si>
  <si>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</si>
  <si>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</si>
  <si>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</si>
  <si>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</si>
  <si>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</si>
  <si>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</si>
  <si>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</si>
  <si>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</si>
  <si>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</si>
  <si>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</si>
  <si>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</si>
  <si>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</si>
  <si>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</si>
  <si>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</si>
  <si>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</si>
  <si>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</si>
  <si>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</si>
  <si>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</si>
  <si>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</si>
  <si>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</si>
  <si>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</si>
  <si>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</si>
  <si>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</si>
  <si>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</si>
  <si>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</si>
  <si>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</si>
  <si>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</si>
  <si>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</si>
  <si>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</si>
  <si>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</si>
  <si>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</si>
  <si>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</si>
  <si>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</si>
  <si>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</si>
  <si>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</si>
  <si>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</si>
  <si>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</si>
  <si>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</si>
  <si>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</si>
  <si>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</si>
  <si>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</si>
  <si>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</si>
  <si>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</si>
  <si>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</si>
  <si>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</si>
  <si>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</si>
  <si>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</si>
  <si>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</si>
  <si>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</si>
  <si>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</si>
  <si>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</si>
  <si>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</si>
  <si>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</si>
  <si>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</si>
  <si>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</si>
  <si>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</si>
  <si>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</si>
  <si>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</si>
  <si>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</si>
  <si>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</si>
  <si>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</si>
  <si>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</si>
  <si>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</si>
  <si>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</si>
  <si>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</si>
  <si>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</si>
  <si>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</si>
  <si>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</si>
  <si>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</si>
  <si>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</si>
  <si>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</si>
  <si>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</si>
  <si>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</si>
  <si>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</si>
  <si>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</si>
  <si>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</si>
  <si>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</si>
  <si>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</si>
  <si>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</si>
  <si>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</si>
  <si>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</si>
  <si>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</si>
  <si>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</si>
  <si>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</si>
  <si>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</si>
  <si>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</si>
  <si>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</si>
  <si>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</si>
  <si>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</si>
  <si>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</si>
  <si>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</si>
  <si>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</si>
  <si>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</si>
  <si>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</si>
  <si>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</si>
  <si>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</si>
  <si>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</si>
  <si>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</si>
  <si>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</si>
  <si>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</si>
  <si>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</si>
  <si>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</si>
  <si>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</si>
  <si>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</si>
  <si>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</si>
  <si>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</si>
  <si>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</si>
  <si>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</si>
  <si>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</si>
  <si>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</si>
  <si>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</si>
  <si>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</si>
  <si>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</si>
  <si>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</si>
  <si>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</si>
  <si>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</si>
  <si>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</si>
  <si>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</si>
  <si>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</si>
  <si>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</si>
  <si>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</si>
  <si>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</si>
  <si>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</si>
  <si>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</si>
  <si>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</si>
  <si>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</si>
  <si>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</si>
  <si>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</si>
  <si>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</si>
  <si>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</si>
  <si>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</si>
  <si>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</si>
  <si>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</si>
  <si>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</si>
  <si>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</si>
  <si>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</si>
  <si>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</si>
  <si>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</si>
  <si>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</si>
  <si>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</si>
  <si>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</si>
  <si>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</si>
  <si>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</si>
  <si>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</si>
  <si>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</si>
  <si>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</si>
  <si>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</si>
  <si>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</si>
  <si>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</si>
  <si>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</si>
  <si>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</si>
  <si>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</si>
  <si>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</si>
  <si>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</si>
  <si>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</si>
  <si>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</si>
  <si>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</si>
  <si>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</si>
  <si>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</si>
  <si>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</si>
  <si>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</si>
  <si>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</si>
  <si>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</si>
  <si>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</si>
  <si>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</si>
  <si>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</si>
  <si>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</si>
  <si>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</si>
  <si>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</si>
  <si>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</si>
  <si>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</si>
  <si>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</si>
  <si>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</si>
  <si>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</si>
  <si>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</si>
  <si>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</si>
  <si>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</si>
  <si>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</si>
  <si>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</si>
  <si>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</si>
  <si>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</si>
  <si>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</si>
  <si>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</si>
  <si>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</si>
  <si>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</si>
  <si>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</si>
  <si>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</si>
  <si>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</si>
  <si>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</si>
  <si>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</si>
  <si>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</si>
  <si>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</si>
  <si>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</si>
  <si>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</si>
  <si>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</si>
  <si>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</si>
  <si>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</si>
  <si>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</si>
  <si>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</si>
  <si>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</si>
  <si>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</si>
  <si>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</si>
  <si>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</si>
  <si>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</si>
  <si>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</si>
  <si>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</si>
  <si>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</si>
  <si>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</si>
  <si>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</si>
  <si>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</si>
  <si>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</si>
  <si>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</si>
  <si>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</si>
  <si>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</si>
  <si>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</si>
  <si>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</si>
  <si>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</si>
  <si>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</si>
  <si>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</si>
  <si>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</si>
  <si>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</si>
  <si>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</si>
  <si>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</si>
  <si>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</si>
  <si>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</si>
  <si>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</si>
  <si>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</si>
  <si>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</si>
  <si>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</si>
  <si>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</si>
  <si>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</si>
  <si>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</si>
  <si>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</si>
  <si>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</si>
  <si>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</si>
  <si>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</si>
  <si>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</si>
  <si>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</si>
  <si>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</si>
  <si>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</si>
  <si>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</si>
  <si>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</si>
  <si>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</si>
  <si>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</si>
  <si>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</si>
  <si>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</si>
  <si>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</si>
  <si>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</si>
  <si>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</si>
  <si>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</si>
  <si>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</si>
  <si>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</si>
  <si>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</si>
  <si>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</si>
  <si>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</si>
  <si>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</si>
  <si>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</si>
  <si>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</si>
  <si>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</si>
  <si>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</si>
  <si>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</si>
  <si>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</si>
  <si>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</si>
  <si>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</si>
  <si>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</si>
  <si>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</si>
  <si>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</si>
  <si>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</si>
  <si>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</si>
  <si>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</si>
  <si>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</si>
  <si>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</si>
  <si>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</si>
  <si>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</si>
  <si>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</si>
  <si>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</si>
  <si>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</si>
  <si>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</si>
  <si>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</si>
  <si>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</si>
  <si>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</si>
  <si>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</si>
  <si>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</si>
  <si>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</si>
  <si>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</si>
  <si>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</si>
  <si>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</si>
  <si>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</si>
  <si>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</si>
  <si>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</si>
  <si>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</si>
  <si>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</si>
  <si>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</si>
  <si>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</si>
  <si>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</si>
  <si>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</si>
  <si>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</si>
  <si>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</si>
  <si>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</si>
  <si>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</si>
  <si>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</si>
  <si>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</si>
  <si>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</si>
  <si>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</si>
  <si>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</si>
  <si>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</si>
  <si>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</si>
  <si>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</si>
  <si>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</si>
  <si>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</si>
  <si>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</si>
  <si>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</si>
  <si>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</si>
  <si>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</si>
  <si>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</si>
  <si>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</si>
  <si>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</si>
  <si>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</si>
  <si>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</si>
  <si>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</si>
  <si>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</si>
  <si>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</si>
  <si>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</si>
  <si>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</si>
  <si>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</si>
  <si>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</si>
  <si>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</si>
  <si>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</si>
  <si>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</si>
  <si>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</si>
  <si>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</si>
  <si>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</si>
  <si>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</si>
  <si>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</si>
  <si>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</si>
  <si>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</si>
  <si>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</si>
  <si>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</si>
  <si>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</si>
  <si>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</si>
  <si>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</si>
  <si>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</si>
  <si>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</si>
  <si>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</si>
  <si>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</si>
  <si>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</si>
  <si>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</si>
  <si>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</si>
  <si>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</si>
  <si>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</si>
  <si>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</si>
  <si>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</si>
  <si>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</si>
  <si>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</si>
  <si>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</si>
  <si>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</si>
  <si>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</si>
  <si>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</si>
  <si>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</si>
  <si>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</si>
  <si>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</si>
  <si>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</si>
  <si>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</si>
  <si>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</si>
  <si>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</si>
  <si>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</si>
  <si>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</si>
  <si>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</si>
  <si>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</si>
  <si>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</si>
  <si>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</si>
  <si>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</si>
  <si>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</si>
  <si>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</si>
  <si>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</si>
  <si>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</si>
  <si>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</si>
  <si>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</si>
  <si>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</si>
  <si>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</si>
  <si>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</si>
  <si>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</si>
  <si>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</si>
  <si>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</si>
  <si>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</si>
  <si>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</si>
  <si>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</si>
  <si>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</si>
  <si>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</si>
  <si>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</si>
  <si>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</si>
  <si>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</si>
  <si>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</si>
  <si>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</si>
  <si>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</si>
  <si>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</si>
  <si>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</si>
  <si>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</si>
  <si>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</si>
  <si>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</si>
  <si>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</si>
  <si>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</si>
  <si>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</si>
  <si>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</si>
  <si>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</si>
  <si>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</si>
  <si>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</si>
  <si>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</si>
  <si>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</si>
  <si>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</si>
  <si>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</si>
  <si>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</si>
  <si>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</si>
  <si>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</si>
  <si>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</si>
  <si>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</si>
  <si>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</si>
  <si>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</si>
  <si>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</si>
  <si>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</si>
  <si>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</si>
  <si>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</si>
  <si>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</si>
  <si>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</si>
  <si>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</si>
  <si>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</si>
  <si>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</si>
  <si>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</si>
  <si>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</si>
  <si>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</si>
  <si>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</si>
  <si>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</si>
  <si>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</si>
  <si>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</si>
  <si>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</si>
  <si>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</si>
  <si>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</si>
  <si>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</si>
  <si>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</si>
  <si>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</si>
  <si>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</si>
  <si>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</si>
  <si>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</si>
  <si>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</si>
  <si>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</si>
  <si>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</si>
  <si>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</si>
  <si>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</si>
  <si>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</si>
  <si>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</si>
  <si>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</si>
  <si>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</si>
  <si>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</si>
  <si>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</si>
  <si>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</si>
  <si>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</si>
  <si>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</si>
  <si>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</si>
  <si>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</si>
  <si>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</si>
  <si>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</si>
  <si>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</si>
  <si>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</si>
  <si>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</si>
  <si>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</si>
  <si>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</si>
  <si>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</si>
  <si>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</si>
  <si>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</si>
  <si>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</si>
  <si>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</si>
  <si>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</si>
  <si>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</si>
  <si>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</si>
  <si>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</si>
  <si>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</si>
  <si>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</si>
  <si>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</si>
  <si>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</si>
  <si>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</si>
  <si>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</si>
  <si>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</si>
  <si>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</si>
  <si>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</si>
  <si>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</si>
  <si>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</si>
  <si>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</si>
  <si>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</si>
  <si>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</si>
  <si>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</si>
  <si>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</si>
  <si>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</si>
  <si>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</si>
  <si>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</si>
  <si>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</si>
  <si>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</si>
  <si>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</si>
  <si>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</si>
  <si>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</si>
  <si>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</si>
  <si>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</si>
  <si>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</si>
  <si>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</si>
  <si>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</si>
  <si>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</si>
  <si>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</si>
  <si>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</si>
  <si>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</si>
  <si>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</si>
  <si>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</si>
  <si>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</si>
  <si>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</si>
  <si>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</si>
  <si>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</si>
  <si>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</si>
  <si>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</si>
  <si>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</si>
  <si>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</si>
  <si>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</si>
  <si>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</si>
  <si>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</si>
  <si>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</si>
  <si>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</si>
  <si>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</si>
  <si>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</si>
  <si>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</si>
  <si>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</si>
  <si>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</si>
  <si>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</si>
  <si>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</si>
  <si>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</si>
  <si>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</si>
  <si>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</si>
  <si>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</si>
  <si>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</si>
  <si>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</si>
  <si>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</si>
  <si>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</si>
  <si>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</si>
  <si>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</si>
  <si>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</si>
  <si>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</si>
  <si>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</si>
  <si>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</si>
  <si>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</si>
  <si>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</si>
  <si>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</si>
  <si>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</si>
  <si>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</si>
  <si>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</si>
  <si>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</si>
  <si>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</si>
  <si>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</si>
  <si>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</si>
  <si>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</si>
  <si>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</si>
  <si>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</si>
  <si>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</si>
  <si>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</si>
  <si>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</si>
  <si>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</si>
  <si>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</si>
  <si>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</si>
  <si>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</si>
  <si>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</si>
  <si>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</si>
  <si>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</si>
  <si>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</si>
  <si>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</si>
  <si>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</si>
  <si>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</si>
  <si>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</si>
  <si>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</si>
  <si>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</si>
  <si>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</si>
  <si>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</si>
  <si>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</si>
  <si>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</si>
  <si>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</si>
  <si>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</si>
  <si>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</si>
  <si>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</si>
  <si>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</si>
  <si>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</si>
  <si>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</si>
  <si>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</si>
  <si>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</si>
  <si>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</si>
  <si>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</si>
  <si>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</si>
  <si>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</si>
  <si>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</si>
  <si>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</si>
  <si>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</si>
  <si>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</si>
  <si>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</si>
  <si>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</si>
  <si>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</si>
  <si>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</si>
  <si>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</si>
  <si>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</si>
  <si>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</si>
  <si>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</si>
  <si>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</si>
  <si>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</si>
  <si>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</si>
  <si>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</si>
  <si>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</si>
  <si>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</si>
  <si>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</si>
  <si>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</si>
  <si>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</si>
  <si>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</si>
  <si>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</si>
  <si>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</si>
  <si>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</si>
  <si>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</si>
  <si>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</si>
  <si>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</si>
  <si>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</si>
  <si>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</si>
  <si>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</si>
  <si>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</si>
  <si>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</si>
  <si>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</si>
  <si>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</si>
  <si>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</si>
  <si>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</si>
  <si>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</si>
  <si>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</si>
  <si>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</si>
  <si>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</si>
  <si>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</si>
  <si>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</si>
  <si>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</si>
  <si>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</si>
  <si>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</si>
  <si>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</si>
  <si>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</si>
  <si>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</si>
  <si>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</si>
  <si>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</si>
  <si>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</si>
  <si>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</si>
  <si>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</si>
  <si>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</si>
  <si>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</si>
  <si>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</si>
  <si>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</si>
  <si>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</si>
  <si>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</si>
  <si>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</si>
  <si>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</si>
  <si>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</si>
  <si>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</si>
  <si>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</si>
  <si>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</si>
  <si>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</si>
  <si>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</si>
  <si>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</si>
  <si>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</si>
  <si>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</si>
  <si>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</si>
  <si>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</si>
  <si>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</si>
  <si>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</si>
  <si>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</si>
  <si>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</si>
  <si>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</si>
  <si>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</si>
  <si>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</si>
  <si>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</si>
  <si>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</si>
  <si>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</si>
  <si>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</si>
  <si>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</si>
  <si>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</si>
  <si>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</si>
  <si>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</si>
  <si>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</si>
  <si>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</si>
  <si>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</si>
  <si>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</si>
  <si>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</si>
  <si>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</si>
  <si>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</si>
  <si>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</si>
  <si>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</si>
  <si>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</si>
  <si>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</si>
  <si>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</si>
  <si>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</si>
  <si>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</si>
  <si>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</si>
  <si>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</si>
  <si>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</si>
  <si>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</si>
  <si>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</si>
  <si>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</si>
  <si>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</si>
  <si>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</si>
  <si>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</si>
  <si>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</si>
  <si>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</si>
  <si>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</si>
  <si>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</si>
  <si>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</si>
  <si>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</si>
  <si>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</si>
  <si>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</si>
  <si>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</si>
  <si>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</si>
  <si>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</si>
  <si>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</si>
  <si>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</si>
  <si>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</si>
  <si>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</si>
  <si>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</si>
  <si>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</si>
  <si>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</si>
  <si>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</si>
  <si>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</si>
  <si>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</si>
  <si>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</si>
  <si>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</si>
  <si>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</si>
  <si>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</si>
  <si>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</si>
  <si>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</si>
  <si>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</si>
  <si>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</si>
  <si>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</si>
  <si>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</si>
  <si>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</si>
  <si>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</si>
  <si>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</si>
  <si>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</si>
  <si>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</si>
  <si>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</si>
  <si>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</si>
  <si>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</si>
  <si>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</si>
  <si>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</si>
  <si>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</si>
  <si>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</si>
  <si>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</si>
  <si>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</si>
  <si>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</si>
  <si>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</si>
  <si>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</si>
  <si>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</si>
  <si>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</si>
  <si>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</si>
  <si>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</si>
  <si>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</si>
  <si>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</si>
  <si>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</si>
  <si>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</si>
  <si>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</si>
  <si>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</si>
  <si>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</si>
  <si>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</si>
  <si>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</si>
  <si>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</si>
  <si>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</si>
  <si>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</si>
  <si>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</si>
  <si>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</si>
  <si>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</si>
  <si>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</si>
  <si>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</si>
  <si>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</si>
  <si>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</si>
  <si>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</si>
  <si>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</si>
  <si>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</si>
  <si>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</si>
  <si>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</si>
  <si>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</si>
  <si>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</si>
  <si>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</si>
  <si>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</si>
  <si>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</si>
  <si>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</si>
  <si>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</si>
  <si>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</si>
  <si>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</si>
  <si>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</si>
  <si>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</si>
  <si>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</si>
  <si>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</si>
  <si>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</si>
  <si>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</si>
  <si>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</si>
  <si>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</si>
  <si>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</si>
  <si>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</si>
  <si>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</si>
  <si>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</si>
  <si>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</si>
  <si>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</si>
  <si>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</si>
  <si>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</si>
  <si>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</si>
  <si>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</si>
  <si>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</si>
  <si>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</si>
  <si>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</si>
  <si>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</si>
  <si>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</si>
  <si>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</si>
  <si>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</si>
  <si>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</si>
  <si>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</si>
  <si>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</si>
  <si>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</si>
  <si>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</si>
  <si>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</si>
  <si>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</si>
  <si>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</si>
  <si>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</si>
  <si>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</si>
  <si>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</si>
  <si>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</si>
  <si>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</si>
  <si>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</si>
  <si>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</si>
  <si>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</si>
  <si>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</si>
  <si>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</si>
  <si>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</si>
  <si>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</si>
  <si>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</si>
  <si>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</si>
  <si>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</si>
  <si>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</si>
  <si>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</si>
  <si>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</si>
  <si>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</si>
  <si>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</si>
  <si>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</si>
  <si>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</si>
  <si>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</si>
  <si>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</si>
  <si>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</si>
  <si>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</si>
  <si>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</si>
  <si>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</si>
  <si>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</si>
  <si>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</si>
  <si>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</si>
  <si>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</si>
  <si>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</si>
  <si>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</si>
  <si>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</si>
  <si>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</si>
  <si>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</si>
  <si>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</si>
  <si>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</si>
  <si>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</si>
  <si>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</si>
  <si>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</si>
  <si>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</si>
  <si>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</si>
  <si>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</si>
  <si>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</si>
  <si>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</si>
  <si>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</si>
  <si>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</si>
  <si>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</si>
  <si>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</si>
  <si>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</si>
  <si>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</si>
  <si>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</si>
  <si>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</si>
  <si>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</si>
  <si>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</si>
  <si>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</si>
  <si>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</si>
  <si>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</si>
  <si>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</si>
  <si>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</si>
  <si>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</si>
  <si>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</si>
  <si>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</si>
  <si>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</si>
  <si>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</si>
  <si>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</si>
  <si>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</si>
  <si>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</si>
  <si>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</si>
  <si>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</si>
  <si>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</si>
  <si>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</si>
  <si>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</si>
  <si>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</si>
  <si>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</si>
  <si>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</si>
  <si>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</si>
  <si>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</si>
  <si>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</si>
  <si>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</si>
  <si>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</si>
  <si>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</si>
  <si>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</si>
  <si>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</si>
  <si>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</si>
  <si>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</si>
  <si>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</si>
  <si>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</si>
  <si>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</si>
  <si>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</si>
  <si>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</si>
  <si>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</si>
  <si>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</si>
  <si>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</si>
  <si>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</si>
  <si>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</si>
  <si>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</si>
  <si>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</si>
  <si>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</si>
  <si>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</si>
  <si>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</si>
  <si>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</si>
  <si>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</si>
  <si>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</si>
  <si>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</si>
  <si>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</si>
  <si>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</si>
  <si>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</si>
  <si>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</si>
  <si>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</si>
  <si>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</si>
  <si>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</si>
  <si>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</si>
  <si>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</si>
  <si>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</si>
  <si>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</si>
  <si>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</si>
  <si>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</si>
  <si>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</si>
  <si>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</si>
  <si>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</si>
  <si>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</si>
  <si>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</si>
  <si>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</si>
  <si>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</si>
  <si>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</si>
  <si>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</si>
  <si>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</si>
  <si>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</si>
  <si>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</si>
  <si>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</si>
  <si>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</si>
  <si>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</si>
  <si>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</si>
  <si>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</si>
  <si>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</si>
  <si>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</si>
  <si>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</si>
  <si>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</si>
  <si>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</si>
  <si>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</si>
  <si>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</si>
  <si>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</si>
  <si>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</si>
  <si>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</si>
  <si>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</si>
  <si>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</si>
  <si>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</si>
  <si>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</si>
  <si>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</si>
  <si>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</si>
  <si>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</si>
  <si>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</si>
  <si>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</si>
  <si>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</si>
  <si>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</si>
  <si>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</si>
  <si>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</si>
  <si>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</si>
  <si>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</si>
  <si>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</si>
  <si>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</si>
  <si>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</si>
  <si>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</si>
  <si>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</si>
  <si>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</si>
  <si>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</si>
  <si>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</si>
  <si>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</si>
  <si>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</si>
  <si>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</si>
  <si>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</si>
  <si>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</si>
  <si>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</si>
  <si>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</si>
  <si>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</si>
  <si>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</si>
  <si>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</si>
  <si>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</si>
  <si>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</si>
  <si>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</si>
  <si>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</si>
  <si>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</si>
  <si>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</si>
  <si>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</si>
  <si>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</si>
  <si>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</si>
  <si>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</si>
  <si>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</si>
  <si>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</si>
  <si>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</si>
  <si>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</si>
  <si>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</si>
  <si>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</si>
  <si>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</si>
  <si>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</si>
  <si>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</si>
  <si>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</si>
  <si>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</si>
  <si>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</si>
  <si>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</si>
  <si>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</si>
  <si>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</si>
  <si>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</si>
  <si>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</si>
  <si>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</si>
  <si>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</si>
  <si>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</si>
  <si>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</si>
  <si>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</si>
  <si>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</si>
  <si>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</si>
  <si>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</si>
  <si>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</si>
  <si>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</si>
  <si>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</si>
  <si>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</si>
  <si>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</si>
  <si>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</si>
  <si>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</si>
  <si>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</si>
  <si>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</si>
  <si>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</si>
  <si>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</si>
  <si>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</si>
  <si>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</si>
  <si>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</si>
  <si>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</si>
  <si>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</si>
  <si>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</si>
  <si>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</si>
  <si>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</si>
  <si>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</si>
  <si>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</si>
  <si>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</si>
  <si>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</si>
  <si>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</si>
  <si>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</si>
  <si>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</si>
  <si>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</si>
  <si>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</si>
  <si>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</si>
  <si>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</si>
  <si>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</si>
  <si>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</si>
  <si>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</si>
  <si>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</si>
  <si>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</si>
  <si>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</si>
  <si>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</si>
  <si>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</si>
  <si>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</si>
  <si>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</si>
  <si>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</si>
  <si>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</si>
  <si>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</si>
  <si>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</si>
  <si>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</si>
  <si>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</si>
  <si>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</si>
  <si>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</si>
  <si>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</si>
  <si>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</si>
  <si>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</si>
  <si>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</si>
  <si>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</si>
  <si>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</si>
  <si>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</si>
  <si>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</si>
  <si>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</si>
  <si>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</si>
  <si>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</si>
  <si>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</si>
  <si>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</si>
  <si>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</si>
  <si>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</si>
  <si>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</si>
  <si>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</si>
  <si>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</si>
  <si>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</si>
  <si>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</si>
  <si>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</si>
  <si>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</si>
  <si>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</si>
  <si>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</si>
  <si>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</si>
  <si>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</si>
  <si>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</si>
  <si>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</si>
  <si>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</si>
  <si>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</si>
  <si>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</si>
  <si>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</si>
  <si>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</si>
  <si>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</si>
  <si>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</si>
  <si>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</si>
  <si>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</si>
  <si>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</si>
  <si>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</si>
  <si>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</si>
  <si>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</si>
  <si>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</si>
  <si>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</si>
  <si>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</si>
  <si>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</si>
  <si>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</si>
  <si>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</si>
  <si>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</si>
  <si>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</si>
  <si>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</si>
  <si>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</si>
  <si>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</si>
  <si>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</si>
  <si>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</si>
  <si>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</si>
  <si>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</si>
  <si>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</si>
  <si>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</si>
  <si>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</si>
  <si>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</si>
  <si>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</si>
  <si>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</si>
  <si>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</si>
  <si>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</si>
  <si>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</si>
  <si>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</si>
  <si>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</si>
  <si>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</si>
  <si>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</si>
  <si>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</si>
  <si>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</si>
  <si>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</si>
  <si>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</si>
  <si>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</si>
  <si>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</si>
  <si>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</si>
  <si>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</si>
  <si>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</si>
  <si>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</si>
  <si>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</si>
  <si>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</si>
  <si>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</si>
  <si>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</si>
  <si>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</si>
  <si>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</si>
  <si>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</si>
  <si>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</si>
  <si>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</si>
  <si>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</si>
  <si>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</si>
  <si>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</si>
  <si>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</si>
  <si>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</si>
  <si>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</si>
  <si>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</si>
  <si>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</si>
  <si>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</si>
  <si>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</si>
  <si>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</si>
  <si>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</si>
  <si>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</si>
  <si>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</si>
  <si>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</si>
  <si>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</si>
  <si>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</si>
  <si>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</si>
  <si>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</si>
  <si>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</si>
  <si>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</si>
  <si>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</si>
  <si>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</si>
  <si>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</si>
  <si>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</si>
  <si>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</si>
  <si>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</si>
  <si>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</si>
  <si>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</si>
  <si>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</si>
  <si>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</si>
  <si>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</si>
  <si>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</si>
  <si>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</si>
  <si>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</si>
  <si>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</si>
  <si>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</si>
  <si>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</si>
  <si>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</si>
  <si>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</si>
  <si>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</si>
  <si>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</si>
  <si>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</si>
  <si>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</si>
  <si>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</si>
  <si>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</si>
  <si>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</si>
  <si>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</si>
  <si>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</si>
  <si>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</si>
  <si>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</si>
  <si>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</si>
  <si>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</si>
  <si>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</si>
  <si>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</si>
  <si>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</si>
  <si>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</si>
  <si>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</si>
  <si>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</si>
  <si>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</si>
  <si>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</si>
  <si>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</si>
  <si>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</si>
  <si>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</si>
  <si>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</si>
  <si>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</si>
  <si>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</si>
  <si>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</si>
  <si>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</si>
  <si>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</si>
  <si>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</si>
  <si>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</si>
  <si>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</si>
  <si>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</si>
  <si>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</si>
  <si>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</si>
  <si>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</si>
  <si>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</si>
  <si>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</si>
  <si>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</si>
  <si>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</si>
  <si>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</si>
  <si>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</si>
  <si>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</si>
  <si>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</si>
  <si>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</si>
  <si>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</si>
  <si>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</si>
  <si>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</si>
  <si>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</si>
  <si>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</si>
  <si>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</si>
  <si>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</si>
  <si>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</si>
  <si>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</si>
  <si>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</si>
  <si>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</si>
  <si>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</si>
  <si>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</si>
  <si>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</si>
  <si>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</si>
  <si>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</si>
  <si>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</si>
  <si>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</si>
  <si>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</si>
  <si>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</si>
  <si>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</si>
  <si>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</si>
  <si>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</si>
  <si>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</si>
  <si>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</si>
  <si>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</si>
  <si>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</si>
  <si>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</si>
  <si>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</si>
  <si>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</si>
  <si>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</si>
  <si>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</si>
  <si>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</si>
  <si>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</si>
  <si>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</si>
  <si>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</si>
  <si>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</si>
  <si>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</si>
  <si>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</si>
  <si>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</si>
  <si>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</si>
  <si>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</si>
  <si>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</si>
  <si>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</si>
  <si>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</si>
  <si>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</si>
  <si>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</si>
  <si>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</si>
  <si>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</si>
  <si>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</si>
  <si>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</si>
  <si>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</si>
  <si>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</si>
  <si>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</si>
  <si>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</si>
  <si>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</si>
  <si>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</si>
  <si>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</si>
  <si>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</si>
  <si>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</si>
  <si>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</si>
  <si>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</si>
  <si>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</si>
  <si>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</si>
  <si>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</si>
  <si>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</si>
  <si>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</si>
  <si>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</si>
  <si>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</si>
  <si>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</si>
  <si>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</si>
  <si>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</si>
  <si>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</si>
  <si>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</si>
  <si>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</si>
  <si>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</si>
  <si>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</si>
  <si>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</si>
  <si>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</si>
  <si>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</si>
  <si>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</si>
  <si>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</si>
  <si>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</si>
  <si>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</si>
  <si>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</si>
  <si>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</si>
  <si>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</si>
  <si>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</si>
  <si>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</si>
  <si>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</si>
  <si>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</si>
  <si>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</si>
  <si>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</si>
  <si>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</si>
  <si>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</si>
  <si>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</si>
  <si>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</si>
  <si>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</si>
  <si>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</si>
  <si>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</si>
  <si>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</si>
  <si>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</si>
  <si>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</si>
  <si>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</si>
  <si>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</si>
  <si>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</si>
  <si>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</si>
  <si>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</si>
  <si>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</si>
  <si>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</si>
  <si>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</si>
  <si>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</si>
  <si>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</si>
  <si>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</si>
  <si>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</si>
  <si>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</si>
  <si>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</si>
  <si>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</si>
  <si>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</si>
  <si>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</si>
  <si>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</si>
  <si>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</si>
  <si>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</si>
  <si>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</si>
  <si>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</si>
  <si>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</si>
  <si>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</si>
  <si>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</si>
  <si>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</si>
  <si>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</si>
  <si>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</si>
  <si>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</si>
  <si>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</si>
  <si>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</si>
  <si>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</si>
  <si>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</si>
  <si>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</si>
  <si>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</si>
  <si>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</si>
  <si>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</si>
  <si>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</si>
  <si>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</si>
  <si>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</si>
  <si>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</si>
  <si>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</si>
  <si>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</si>
  <si>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</si>
  <si>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</si>
  <si>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</si>
  <si>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</si>
  <si>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</si>
  <si>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</si>
  <si>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</si>
  <si>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</si>
  <si>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</si>
  <si>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</si>
  <si>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</si>
  <si>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</si>
  <si>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</si>
  <si>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</si>
  <si>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</si>
  <si>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</si>
  <si>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</si>
  <si>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</si>
  <si>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</si>
  <si>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</si>
  <si>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</si>
  <si>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</si>
  <si>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</si>
  <si>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</si>
  <si>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</si>
  <si>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</si>
  <si>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</si>
  <si>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</si>
  <si>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</si>
  <si>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</si>
  <si>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</si>
  <si>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</si>
  <si>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</si>
  <si>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</si>
  <si>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</si>
  <si>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</si>
  <si>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</si>
  <si>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</si>
  <si>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</si>
  <si>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</si>
  <si>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</si>
  <si>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</si>
  <si>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</si>
  <si>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</si>
  <si>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</si>
  <si>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</si>
  <si>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</si>
  <si>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</si>
  <si>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</si>
  <si>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</si>
  <si>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</si>
  <si>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</si>
  <si>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</si>
  <si>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</si>
  <si>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</si>
  <si>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</si>
  <si>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</si>
  <si>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</si>
  <si>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</si>
  <si>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</si>
  <si>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</si>
  <si>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</si>
  <si>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</si>
  <si>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</si>
  <si>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</si>
  <si>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</si>
  <si>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</si>
  <si>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</si>
  <si>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</si>
  <si>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</si>
  <si>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</si>
  <si>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</si>
  <si>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</si>
  <si>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</si>
  <si>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</si>
  <si>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</si>
  <si>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</si>
  <si>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</si>
  <si>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</si>
  <si>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</si>
  <si>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</si>
  <si>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</si>
  <si>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</si>
  <si>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</si>
  <si>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</si>
  <si>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</si>
  <si>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</si>
  <si>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</si>
  <si>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</si>
  <si>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</si>
  <si>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</si>
  <si>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</si>
  <si>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</si>
  <si>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</si>
  <si>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</si>
  <si>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</si>
  <si>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</si>
  <si>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</si>
  <si>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</si>
  <si>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</si>
  <si>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</si>
  <si>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</si>
  <si>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</si>
  <si>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</si>
  <si>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</si>
  <si>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</si>
  <si>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</si>
  <si>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</si>
  <si>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</si>
  <si>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</si>
  <si>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</si>
  <si>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</si>
  <si>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</si>
  <si>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</si>
  <si>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</si>
  <si>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</si>
  <si>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</si>
  <si>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</si>
  <si>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</si>
  <si>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</si>
  <si>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</si>
  <si>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</si>
  <si>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</si>
  <si>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</si>
  <si>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</si>
  <si>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</si>
  <si>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</si>
  <si>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</si>
  <si>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</si>
  <si>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</si>
  <si>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</si>
  <si>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</si>
  <si>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</si>
  <si>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</si>
  <si>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</si>
  <si>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</si>
  <si>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</si>
  <si>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</si>
  <si>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</si>
  <si>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</si>
  <si>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</si>
  <si>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</si>
  <si>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</si>
  <si>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</si>
  <si>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</si>
  <si>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</si>
  <si>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</si>
  <si>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</si>
  <si>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</si>
  <si>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</si>
  <si>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</si>
  <si>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</si>
  <si>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</si>
  <si>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</si>
  <si>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</si>
  <si>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</si>
  <si>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</si>
  <si>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</si>
  <si>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</si>
  <si>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</si>
  <si>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</si>
  <si>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</si>
  <si>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</si>
  <si>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</si>
  <si>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</si>
  <si>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</si>
  <si>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</si>
  <si>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</si>
  <si>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</si>
  <si>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</si>
  <si>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</si>
  <si>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</si>
  <si>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</si>
  <si>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</si>
  <si>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</si>
  <si>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</si>
  <si>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</si>
  <si>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</si>
  <si>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</si>
  <si>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</si>
  <si>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</si>
  <si>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</si>
  <si>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</si>
  <si>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</si>
  <si>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</si>
  <si>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</si>
  <si>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</si>
  <si>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</si>
  <si>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</si>
  <si>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</si>
  <si>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</si>
  <si>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</si>
  <si>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</si>
  <si>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</si>
  <si>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</si>
  <si>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</si>
  <si>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</si>
  <si>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</si>
  <si>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</si>
  <si>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</si>
  <si>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</si>
  <si>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</si>
  <si>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</si>
  <si>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</si>
  <si>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</si>
  <si>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</si>
  <si>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</si>
  <si>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</si>
  <si>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</si>
  <si>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</si>
  <si>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</si>
  <si>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</si>
  <si>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</si>
  <si>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</si>
  <si>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</si>
  <si>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</si>
  <si>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</si>
  <si>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</si>
  <si>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</si>
  <si>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</si>
  <si>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</si>
  <si>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</si>
  <si>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</si>
  <si>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</si>
  <si>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</si>
  <si>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</si>
  <si>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</si>
  <si>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</si>
  <si>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</si>
  <si>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</si>
  <si>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</si>
  <si>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</si>
  <si>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</si>
  <si>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</si>
  <si>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</si>
  <si>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</si>
  <si>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</si>
  <si>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</si>
  <si>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</si>
  <si>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</si>
  <si>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</si>
  <si>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</si>
  <si>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</si>
  <si>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</si>
  <si>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</si>
  <si>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</si>
  <si>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</si>
  <si>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</si>
  <si>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</si>
  <si>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</si>
  <si>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</si>
  <si>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</si>
  <si>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</si>
  <si>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</si>
  <si>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</si>
  <si>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</si>
  <si>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</si>
  <si>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</si>
  <si>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</si>
  <si>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</si>
  <si>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</si>
  <si>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</si>
  <si>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</si>
  <si>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</si>
  <si>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</si>
  <si>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</si>
  <si>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</si>
  <si>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</si>
  <si>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</si>
  <si>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</si>
  <si>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</si>
  <si>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</si>
  <si>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</si>
  <si>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</si>
  <si>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</si>
  <si>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</si>
  <si>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</si>
  <si>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</si>
  <si>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</si>
  <si>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</si>
  <si>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</si>
  <si>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</si>
  <si>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</si>
  <si>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</si>
  <si>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</si>
  <si>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</si>
  <si>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</si>
  <si>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</si>
  <si>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</si>
  <si>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</si>
  <si>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</si>
  <si>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</si>
  <si>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</si>
  <si>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</si>
  <si>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</si>
  <si>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</si>
  <si>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</si>
  <si>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</si>
  <si>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</si>
  <si>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</si>
  <si>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</si>
  <si>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</si>
  <si>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</si>
  <si>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</si>
  <si>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</si>
  <si>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</si>
  <si>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</si>
  <si>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</si>
  <si>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</si>
  <si>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</si>
  <si>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</si>
  <si>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</si>
  <si>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</si>
  <si>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</si>
  <si>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</si>
  <si>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</si>
  <si>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</si>
  <si>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</si>
  <si>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</si>
  <si>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</si>
  <si>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</si>
  <si>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</si>
  <si>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</si>
  <si>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</si>
  <si>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</si>
  <si>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</si>
  <si>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</si>
  <si>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</si>
  <si>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</si>
  <si>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</si>
  <si>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</si>
  <si>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</si>
  <si>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</si>
  <si>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</si>
  <si>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</si>
  <si>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</si>
  <si>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</si>
  <si>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</si>
  <si>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</si>
  <si>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</si>
  <si>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</si>
  <si>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</si>
  <si>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</si>
  <si>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</si>
  <si>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</si>
  <si>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</si>
  <si>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</si>
  <si>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</si>
  <si>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</si>
  <si>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</si>
  <si>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</si>
  <si>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</si>
  <si>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</si>
  <si>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</si>
  <si>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</si>
  <si>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</si>
  <si>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</si>
  <si>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</si>
  <si>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</si>
  <si>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</si>
  <si>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</si>
  <si>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</si>
  <si>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</si>
  <si>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</si>
  <si>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</si>
  <si>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</si>
  <si>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</si>
  <si>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</si>
  <si>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</si>
  <si>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</si>
  <si>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</si>
  <si>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</si>
  <si>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</si>
  <si>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</si>
  <si>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</si>
  <si>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</si>
  <si>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</si>
  <si>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</si>
  <si>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</si>
  <si>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</si>
  <si>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</si>
  <si>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</si>
  <si>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</si>
  <si>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</si>
  <si>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</si>
  <si>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</si>
  <si>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</si>
  <si>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</si>
  <si>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</si>
  <si>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</si>
  <si>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</si>
  <si>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</si>
  <si>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</si>
  <si>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</si>
  <si>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</si>
  <si>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</si>
  <si>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</si>
  <si>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</si>
  <si>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</si>
  <si>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</si>
  <si>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</si>
  <si>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</si>
  <si>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</si>
  <si>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</si>
  <si>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</si>
  <si>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</si>
  <si>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</si>
  <si>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</si>
  <si>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</si>
  <si>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</si>
  <si>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</si>
  <si>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</si>
  <si>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</si>
  <si>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</si>
  <si>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</si>
  <si>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</si>
  <si>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</si>
  <si>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</si>
  <si>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</si>
  <si>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</si>
  <si>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</si>
  <si>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</si>
  <si>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</si>
  <si>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</si>
  <si>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</si>
  <si>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</si>
  <si>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</si>
  <si>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</si>
  <si>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</si>
  <si>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</si>
  <si>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</si>
  <si>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</si>
  <si>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</si>
  <si>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</si>
  <si>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</si>
  <si>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</si>
  <si>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</si>
  <si>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</si>
  <si>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</si>
  <si>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</si>
  <si>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</si>
  <si>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</si>
  <si>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</si>
  <si>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</si>
  <si>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</si>
  <si>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</si>
  <si>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</si>
  <si>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</si>
  <si>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</si>
  <si>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</si>
  <si>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</si>
  <si>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</si>
  <si>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</si>
  <si>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</si>
  <si>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</si>
  <si>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</si>
  <si>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</si>
  <si>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</si>
  <si>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</si>
  <si>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</si>
  <si>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</si>
  <si>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</si>
  <si>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</si>
  <si>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</si>
  <si>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</si>
  <si>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</si>
  <si>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</si>
  <si>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</si>
  <si>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</si>
  <si>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</si>
  <si>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</si>
  <si>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</si>
  <si>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</si>
  <si>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</si>
  <si>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</si>
  <si>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</si>
  <si>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</si>
  <si>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</si>
  <si>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</si>
  <si>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</si>
  <si>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</si>
  <si>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</si>
  <si>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</si>
  <si>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</si>
  <si>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</si>
  <si>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</si>
  <si>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</si>
  <si>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</si>
  <si>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</si>
  <si>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</si>
  <si>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</si>
  <si>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</si>
  <si>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</si>
  <si>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</si>
  <si>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</si>
  <si>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</si>
  <si>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</si>
  <si>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</si>
  <si>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</si>
  <si>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</si>
  <si>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</si>
  <si>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</si>
  <si>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</si>
  <si>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</si>
  <si>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</si>
  <si>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</si>
  <si>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</si>
  <si>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</si>
  <si>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</si>
  <si>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</si>
  <si>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</si>
  <si>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</si>
  <si>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</si>
  <si>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</si>
  <si>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</si>
  <si>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</si>
  <si>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</si>
  <si>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</si>
  <si>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</si>
  <si>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</si>
  <si>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</si>
  <si>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</si>
  <si>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</si>
  <si>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</si>
  <si>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</si>
  <si>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</si>
  <si>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</si>
  <si>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</si>
  <si>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</si>
  <si>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</si>
  <si>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</si>
  <si>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</si>
  <si>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</si>
  <si>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</si>
  <si>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</si>
  <si>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</si>
  <si>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</si>
  <si>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</si>
  <si>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</si>
  <si>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</si>
  <si>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</si>
  <si>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</si>
  <si>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</si>
  <si>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</si>
  <si>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</si>
  <si>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</si>
  <si>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</si>
  <si>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</si>
  <si>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</si>
  <si>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</si>
  <si>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</si>
  <si>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</si>
  <si>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</si>
  <si>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</si>
  <si>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</si>
  <si>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</si>
  <si>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</si>
  <si>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</si>
  <si>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</si>
  <si>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</si>
  <si>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</si>
  <si>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</si>
  <si>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</si>
  <si>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</si>
  <si>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</si>
  <si>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</si>
  <si>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</si>
  <si>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</si>
  <si>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</si>
  <si>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</si>
  <si>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</si>
  <si>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</si>
  <si>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</si>
  <si>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</si>
  <si>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</si>
  <si>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</si>
  <si>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</si>
  <si>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</si>
  <si>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</si>
  <si>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</si>
  <si>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</si>
  <si>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</si>
  <si>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</si>
  <si>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</si>
  <si>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</si>
  <si>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</si>
  <si>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</si>
  <si>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</si>
  <si>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</si>
  <si>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</si>
  <si>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</si>
  <si>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</si>
  <si>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</si>
  <si>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</si>
  <si>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</si>
  <si>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</si>
  <si>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</si>
  <si>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</si>
  <si>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</si>
  <si>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</si>
  <si>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</si>
  <si>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</si>
  <si>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</si>
  <si>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</si>
  <si>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</si>
  <si>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</si>
  <si>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</si>
  <si>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</si>
  <si>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</si>
  <si>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</si>
  <si>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</si>
  <si>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</si>
  <si>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</si>
  <si>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</si>
  <si>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</si>
  <si>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</si>
  <si>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</si>
  <si>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</si>
  <si>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</si>
  <si>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</si>
  <si>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</si>
  <si>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</si>
  <si>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</si>
  <si>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</si>
  <si>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</si>
  <si>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</si>
  <si>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</si>
  <si>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</si>
  <si>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</si>
  <si>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</si>
  <si>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</si>
  <si>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</si>
  <si>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</si>
  <si>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</si>
  <si>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</si>
  <si>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</si>
  <si>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</si>
  <si>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</si>
  <si>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</si>
  <si>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</si>
  <si>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</si>
  <si>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</si>
  <si>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</si>
  <si>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</si>
  <si>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</si>
  <si>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</si>
  <si>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</si>
  <si>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</si>
  <si>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</si>
  <si>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</si>
  <si>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</si>
  <si>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</si>
  <si>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</si>
  <si>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</si>
  <si>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</si>
  <si>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</si>
  <si>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</si>
  <si>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</si>
  <si>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</si>
  <si>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</si>
  <si>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</si>
  <si>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</si>
  <si>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</si>
  <si>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</si>
  <si>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</si>
  <si>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</si>
  <si>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</si>
  <si>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</si>
  <si>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</si>
  <si>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</si>
  <si>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</si>
  <si>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</si>
  <si>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</si>
  <si>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</si>
  <si>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</si>
  <si>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</si>
  <si>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</si>
  <si>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</si>
  <si>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</si>
  <si>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</si>
  <si>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</si>
  <si>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</si>
  <si>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</si>
  <si>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</si>
  <si>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</si>
  <si>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</si>
  <si>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</si>
  <si>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</si>
  <si>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</si>
  <si>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</si>
  <si>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</si>
  <si>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</si>
  <si>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</si>
  <si>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</si>
  <si>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</si>
  <si>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</si>
  <si>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</si>
  <si>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</si>
  <si>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</si>
  <si>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</si>
  <si>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</si>
  <si>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</si>
  <si>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</si>
  <si>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</si>
  <si>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</si>
  <si>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</si>
  <si>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</si>
  <si>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</si>
  <si>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</si>
  <si>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</si>
  <si>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</si>
  <si>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</si>
  <si>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</si>
  <si>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</si>
  <si>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</si>
  <si>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</si>
  <si>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</si>
  <si>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</si>
  <si>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</si>
  <si>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</si>
  <si>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</si>
  <si>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</si>
  <si>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</si>
  <si>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</si>
  <si>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</si>
  <si>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</si>
  <si>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</si>
  <si>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</si>
  <si>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</si>
  <si>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</si>
  <si>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</si>
  <si>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</si>
  <si>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</si>
  <si>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</si>
  <si>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</si>
  <si>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</si>
  <si>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</si>
  <si>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</si>
  <si>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</si>
  <si>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</si>
  <si>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</si>
  <si>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</si>
  <si>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</si>
  <si>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</si>
  <si>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</si>
  <si>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</si>
  <si>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</si>
  <si>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</si>
  <si>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</si>
  <si>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</si>
  <si>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</si>
  <si>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</si>
  <si>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</si>
  <si>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</si>
  <si>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</si>
  <si>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</si>
  <si>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</si>
  <si>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</si>
  <si>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</si>
  <si>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</si>
  <si>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</si>
  <si>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</si>
  <si>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</si>
  <si>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</si>
  <si>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</si>
  <si>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</si>
  <si>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</si>
  <si>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</si>
  <si>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</si>
  <si>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</si>
  <si>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</si>
  <si>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</si>
  <si>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</si>
  <si>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</si>
  <si>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</si>
  <si>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</si>
  <si>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</si>
  <si>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</si>
  <si>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</si>
  <si>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</si>
  <si>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</si>
  <si>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</si>
  <si>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</si>
  <si>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</si>
  <si>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</si>
  <si>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</si>
  <si>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</si>
  <si>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</si>
  <si>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</si>
  <si>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</si>
  <si>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</si>
  <si>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</si>
  <si>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</si>
  <si>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</si>
  <si>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</si>
  <si>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</si>
  <si>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</si>
  <si>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</si>
  <si>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</si>
  <si>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</si>
  <si>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</si>
  <si>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</si>
  <si>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</si>
  <si>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</si>
  <si>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</si>
  <si>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</si>
  <si>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</si>
  <si>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</si>
  <si>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</si>
  <si>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</si>
  <si>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</si>
  <si>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</si>
  <si>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</si>
  <si>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</si>
  <si>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</si>
  <si>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</si>
  <si>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</si>
  <si>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</si>
  <si>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</si>
  <si>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</si>
  <si>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</si>
  <si>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</si>
  <si>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</si>
  <si>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</si>
  <si>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</si>
  <si>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</si>
  <si>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</si>
  <si>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</si>
  <si>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</si>
  <si>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</si>
  <si>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</si>
  <si>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</si>
  <si>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</si>
  <si>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</si>
  <si>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</si>
  <si>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</si>
  <si>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</si>
  <si>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</si>
  <si>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</si>
  <si>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</si>
  <si>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</si>
  <si>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</si>
  <si>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</si>
  <si>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</si>
  <si>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</si>
  <si>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</si>
  <si>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</si>
  <si>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</si>
  <si>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</si>
  <si>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</si>
  <si>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</si>
  <si>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</si>
  <si>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</si>
  <si>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</si>
  <si>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</si>
  <si>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</si>
  <si>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</si>
  <si>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</si>
  <si>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</si>
  <si>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</si>
  <si>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</si>
  <si>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</si>
  <si>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</si>
  <si>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</si>
  <si>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</si>
  <si>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</si>
  <si>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</si>
  <si>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</si>
  <si>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</si>
  <si>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</si>
  <si>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</si>
  <si>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</si>
  <si>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</si>
  <si>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</si>
  <si>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</si>
  <si>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</si>
  <si>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</si>
  <si>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</si>
  <si>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</si>
  <si>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</si>
  <si>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</si>
  <si>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</si>
  <si>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</si>
  <si>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</si>
  <si>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</si>
  <si>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</si>
  <si>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</si>
  <si>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</si>
  <si>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</si>
  <si>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</si>
  <si>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</si>
  <si>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</si>
  <si>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</si>
  <si>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</si>
  <si>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</si>
  <si>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</si>
  <si>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</si>
  <si>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</si>
  <si>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</si>
  <si>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</si>
  <si>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</si>
  <si>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</si>
  <si>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</si>
  <si>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</si>
  <si>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</si>
  <si>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</si>
  <si>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</si>
  <si>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</si>
  <si>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</si>
  <si>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</si>
  <si>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</si>
  <si>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</si>
  <si>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</si>
  <si>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</si>
  <si>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</si>
  <si>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</si>
  <si>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</si>
  <si>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</si>
  <si>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</si>
  <si>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</si>
  <si>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</si>
  <si>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</si>
  <si>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</si>
  <si>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</si>
  <si>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</si>
  <si>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</si>
  <si>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</si>
  <si>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</si>
  <si>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</si>
  <si>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</si>
  <si>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</si>
  <si>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</si>
  <si>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</si>
  <si>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</si>
  <si>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</si>
  <si>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</si>
  <si>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</si>
  <si>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</si>
  <si>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</si>
  <si>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</si>
  <si>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</si>
  <si>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</si>
  <si>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</si>
  <si>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</si>
  <si>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</si>
  <si>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</si>
  <si>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</si>
  <si>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</si>
  <si>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</si>
  <si>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</si>
  <si>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</si>
  <si>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</si>
  <si>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</si>
  <si>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</si>
  <si>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</si>
  <si>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</si>
  <si>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</si>
  <si>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</si>
  <si>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</si>
  <si>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</si>
  <si>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</si>
  <si>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</si>
  <si>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</si>
  <si>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</si>
  <si>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</si>
  <si>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</si>
  <si>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</si>
  <si>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</si>
  <si>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</si>
  <si>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</si>
  <si>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</si>
  <si>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</si>
  <si>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</si>
  <si>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</si>
  <si>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</si>
  <si>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</si>
  <si>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</si>
  <si>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</si>
  <si>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</si>
  <si>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</si>
  <si>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</si>
  <si>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</si>
  <si>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</si>
  <si>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</si>
  <si>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</si>
  <si>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</si>
  <si>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</si>
  <si>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</si>
  <si>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</si>
  <si>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</si>
  <si>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</si>
  <si>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</si>
  <si>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</si>
  <si>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</si>
  <si>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</si>
  <si>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</si>
  <si>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</si>
  <si>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</si>
  <si>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</si>
  <si>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</si>
  <si>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</si>
  <si>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</si>
  <si>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</si>
  <si>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</si>
  <si>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</si>
  <si>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</si>
  <si>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</si>
  <si>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</si>
  <si>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</si>
  <si>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</si>
  <si>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</si>
  <si>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</si>
  <si>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</si>
  <si>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</si>
  <si>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</si>
  <si>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</si>
  <si>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</si>
  <si>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</si>
  <si>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</si>
  <si>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</si>
  <si>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</si>
  <si>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</si>
  <si>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</si>
  <si>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</si>
  <si>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</si>
  <si>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</si>
  <si>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</si>
  <si>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</si>
  <si>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</si>
  <si>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</si>
  <si>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</si>
  <si>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</si>
  <si>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</si>
  <si>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</si>
  <si>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</si>
  <si>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</si>
  <si>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</si>
  <si>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</si>
  <si>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</si>
  <si>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</si>
  <si>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</si>
  <si>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</si>
  <si>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</si>
  <si>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</si>
  <si>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</si>
  <si>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</si>
  <si>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</si>
  <si>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</si>
  <si>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</si>
  <si>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</si>
  <si>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</si>
  <si>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</si>
  <si>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</si>
  <si>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</si>
  <si>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</si>
  <si>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</si>
  <si>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</si>
  <si>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</si>
  <si>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</si>
  <si>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</si>
  <si>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</si>
  <si>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</si>
  <si>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</si>
  <si>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</si>
  <si>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</si>
  <si>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</si>
  <si>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</si>
  <si>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</si>
  <si>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</si>
  <si>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</si>
  <si>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</si>
  <si>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</si>
  <si>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</si>
  <si>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</si>
  <si>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</si>
  <si>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</si>
  <si>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</si>
  <si>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</si>
  <si>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</si>
  <si>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</si>
  <si>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</si>
  <si>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</si>
  <si>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</si>
  <si>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</si>
  <si>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</si>
  <si>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</si>
  <si>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</si>
  <si>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</si>
  <si>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</si>
  <si>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</si>
  <si>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</si>
  <si>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</si>
  <si>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</si>
  <si>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</si>
  <si>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</si>
  <si>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</si>
  <si>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</si>
  <si>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</si>
  <si>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</si>
  <si>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</si>
  <si>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</si>
  <si>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</si>
  <si>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</si>
  <si>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</si>
  <si>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</si>
  <si>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</si>
  <si>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</si>
  <si>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</si>
  <si>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</si>
  <si>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</si>
  <si>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</si>
  <si>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</si>
  <si>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</si>
  <si>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</si>
  <si>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</si>
  <si>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</si>
  <si>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</si>
  <si>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</si>
  <si>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</si>
  <si>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</si>
  <si>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</si>
  <si>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</si>
  <si>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</si>
  <si>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</si>
  <si>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</si>
  <si>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</si>
  <si>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</si>
  <si>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</si>
  <si>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</si>
  <si>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</si>
  <si>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</si>
  <si>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</si>
  <si>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</si>
  <si>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</si>
  <si>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</si>
  <si>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</si>
  <si>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</si>
  <si>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</si>
  <si>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</si>
  <si>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</si>
  <si>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</si>
  <si>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</si>
  <si>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</si>
  <si>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</si>
  <si>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</si>
  <si>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</si>
  <si>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</si>
  <si>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</si>
  <si>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</si>
  <si>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</si>
  <si>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</si>
  <si>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</si>
  <si>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</si>
  <si>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</si>
  <si>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</si>
  <si>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</si>
  <si>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</si>
  <si>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</si>
  <si>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</si>
  <si>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</si>
  <si>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</si>
  <si>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</si>
  <si>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</si>
  <si>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</si>
  <si>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</si>
  <si>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</si>
  <si>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</si>
  <si>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</si>
  <si>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</si>
  <si>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</si>
  <si>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</si>
  <si>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</si>
  <si>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</si>
  <si>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</si>
  <si>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</si>
  <si>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</si>
  <si>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</si>
  <si>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</si>
  <si>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</si>
  <si>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</si>
  <si>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</si>
  <si>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</si>
  <si>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</si>
  <si>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</si>
  <si>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</si>
  <si>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</si>
  <si>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</si>
  <si>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</si>
  <si>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</si>
  <si>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</si>
  <si>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</si>
  <si>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</si>
  <si>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</si>
  <si>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</si>
  <si>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</si>
  <si>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</si>
  <si>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</si>
  <si>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</si>
  <si>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</si>
  <si>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</si>
  <si>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</si>
  <si>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</si>
  <si>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</si>
  <si>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</si>
  <si>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</si>
  <si>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</si>
  <si>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</si>
  <si>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</si>
  <si>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</si>
  <si>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</si>
  <si>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</si>
  <si>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</si>
  <si>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</si>
  <si>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</si>
  <si>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</si>
  <si>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</si>
  <si>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</si>
  <si>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</si>
  <si>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</si>
  <si>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</si>
  <si>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</si>
  <si>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</si>
  <si>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</si>
  <si>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</si>
  <si>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</si>
  <si>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</si>
  <si>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</si>
  <si>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</si>
  <si>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</si>
  <si>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</si>
  <si>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</si>
  <si>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</si>
  <si>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</si>
  <si>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</si>
  <si>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</si>
  <si>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</si>
  <si>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</si>
  <si>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</si>
  <si>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</si>
  <si>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</si>
  <si>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</si>
  <si>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</si>
  <si>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</si>
  <si>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</si>
  <si>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</si>
  <si>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</si>
  <si>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</si>
  <si>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</si>
  <si>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</si>
  <si>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</si>
  <si>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</si>
  <si>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</si>
  <si>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</si>
  <si>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</si>
  <si>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</si>
  <si>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</si>
  <si>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</si>
  <si>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</si>
  <si>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</si>
  <si>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</si>
  <si>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</si>
  <si>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</si>
  <si>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</si>
  <si>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</si>
  <si>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</si>
  <si>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</si>
  <si>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</si>
  <si>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</si>
  <si>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</si>
  <si>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</si>
  <si>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</si>
  <si>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</si>
  <si>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</si>
  <si>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</si>
  <si>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</si>
  <si>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</si>
  <si>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</si>
  <si>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</si>
  <si>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</si>
  <si>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</si>
  <si>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</si>
  <si>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</si>
  <si>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</si>
  <si>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</si>
  <si>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</si>
  <si>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</si>
  <si>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</si>
  <si>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</si>
  <si>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</si>
  <si>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</si>
  <si>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</si>
  <si>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</si>
  <si>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</si>
  <si>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</si>
  <si>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</si>
  <si>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</si>
  <si>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</si>
  <si>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</si>
  <si>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</si>
  <si>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</si>
  <si>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</si>
  <si>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</si>
  <si>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</si>
  <si>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</si>
  <si>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</si>
  <si>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</si>
  <si>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</si>
  <si>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</si>
  <si>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</si>
  <si>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</si>
  <si>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</si>
  <si>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</si>
  <si>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</si>
  <si>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</si>
  <si>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</si>
  <si>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</si>
  <si>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</si>
  <si>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</si>
  <si>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</si>
  <si>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</si>
  <si>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</si>
  <si>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</si>
  <si>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</si>
  <si>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</si>
  <si>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</si>
  <si>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</si>
  <si>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</si>
  <si>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</si>
  <si>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</si>
  <si>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</si>
  <si>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</si>
  <si>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</si>
  <si>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</si>
  <si>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</si>
  <si>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</si>
  <si>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</si>
  <si>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</si>
  <si>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</si>
  <si>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</si>
  <si>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</si>
  <si>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</si>
  <si>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</si>
  <si>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</si>
  <si>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</si>
  <si>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</si>
  <si>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</si>
  <si>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</si>
  <si>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</si>
  <si>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</si>
  <si>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</si>
  <si>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</si>
  <si>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</si>
  <si>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</si>
  <si>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</si>
  <si>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</si>
  <si>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</si>
  <si>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</si>
  <si>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</si>
  <si>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</si>
  <si>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</si>
  <si>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</si>
  <si>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</si>
  <si>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</si>
  <si>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</si>
  <si>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</si>
  <si>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</si>
  <si>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</si>
  <si>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</si>
  <si>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</si>
  <si>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</si>
  <si>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</si>
  <si>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</si>
  <si>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</si>
  <si>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</si>
  <si>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</si>
  <si>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</si>
  <si>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</si>
  <si>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</si>
  <si>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</si>
  <si>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</si>
  <si>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</si>
  <si>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</si>
  <si>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</si>
  <si>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</si>
  <si>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</si>
  <si>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</si>
  <si>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</si>
  <si>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</si>
  <si>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</si>
  <si>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</si>
  <si>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</si>
  <si>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</si>
  <si>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</si>
  <si>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</si>
  <si>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</si>
  <si>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</si>
  <si>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</si>
  <si>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</si>
  <si>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</si>
  <si>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</si>
  <si>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</si>
  <si>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</si>
  <si>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</si>
  <si>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</si>
  <si>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</si>
  <si>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</si>
  <si>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</si>
  <si>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</si>
  <si>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</si>
  <si>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</si>
  <si>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</si>
  <si>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</si>
  <si>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</si>
  <si>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</si>
  <si>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</si>
  <si>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</si>
  <si>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</si>
  <si>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</si>
  <si>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</si>
  <si>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</si>
  <si>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</si>
  <si>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</si>
  <si>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</si>
  <si>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</si>
  <si>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</si>
  <si>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</si>
  <si>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</si>
  <si>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</si>
  <si>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</si>
  <si>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</si>
  <si>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</si>
  <si>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</si>
  <si>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</si>
  <si>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</si>
  <si>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</si>
  <si>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</si>
  <si>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</si>
  <si>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</si>
  <si>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</si>
  <si>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</si>
  <si>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</si>
  <si>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</si>
  <si>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</si>
  <si>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</si>
  <si>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</si>
  <si>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</si>
  <si>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</si>
  <si>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</si>
  <si>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</si>
  <si>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</si>
  <si>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</si>
  <si>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</si>
  <si>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</si>
  <si>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</si>
  <si>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</si>
  <si>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</si>
  <si>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</si>
  <si>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</si>
  <si>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</si>
  <si>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</si>
  <si>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</si>
  <si>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</si>
  <si>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</si>
  <si>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</si>
  <si>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</si>
  <si>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</si>
  <si>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</si>
  <si>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</si>
  <si>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</si>
  <si>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</si>
  <si>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</si>
  <si>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</si>
  <si>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</si>
  <si>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</si>
  <si>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</si>
  <si>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</si>
  <si>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</si>
  <si>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</si>
  <si>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</si>
  <si>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</si>
  <si>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</si>
  <si>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</si>
  <si>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</si>
  <si>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</si>
  <si>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</si>
  <si>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</si>
  <si>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</si>
  <si>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</si>
  <si>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</si>
  <si>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</si>
  <si>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</si>
  <si>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</si>
  <si>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</si>
  <si>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</si>
  <si>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</si>
  <si>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</si>
  <si>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</si>
  <si>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</si>
  <si>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</si>
  <si>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</si>
  <si>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</si>
  <si>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</si>
  <si>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</si>
  <si>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</si>
  <si>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</si>
  <si>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</si>
  <si>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</si>
  <si>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</si>
  <si>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</si>
  <si>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</si>
  <si>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</si>
  <si>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</si>
  <si>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</si>
  <si>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</si>
  <si>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</si>
  <si>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</si>
  <si>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</si>
  <si>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</si>
  <si>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</si>
  <si>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</si>
  <si>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</si>
  <si>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</si>
  <si>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</si>
  <si>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</si>
  <si>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</si>
  <si>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</si>
  <si>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</si>
  <si>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</si>
  <si>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</si>
  <si>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</si>
  <si>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</si>
  <si>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</si>
  <si>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</si>
  <si>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</si>
  <si>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</si>
  <si>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</si>
  <si>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</si>
  <si>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</si>
  <si>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</si>
  <si>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</si>
  <si>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</si>
  <si>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</si>
  <si>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</si>
  <si>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</si>
  <si>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</si>
  <si>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</si>
  <si>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</si>
  <si>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</si>
  <si>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</si>
  <si>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</si>
  <si>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</si>
  <si>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</si>
  <si>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</si>
  <si>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</si>
  <si>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</si>
  <si>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</si>
  <si>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</si>
  <si>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</si>
  <si>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</si>
  <si>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</si>
  <si>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</si>
  <si>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</si>
  <si>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</si>
  <si>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</si>
  <si>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</si>
  <si>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</si>
  <si>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</si>
  <si>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</si>
  <si>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</si>
  <si>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</si>
  <si>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</si>
  <si>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</si>
  <si>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</si>
  <si>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</si>
  <si>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</si>
  <si>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</si>
  <si>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</si>
  <si>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</si>
  <si>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</si>
  <si>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</si>
  <si>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</si>
  <si>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</si>
  <si>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</si>
  <si>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</si>
  <si>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</si>
  <si>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</si>
  <si>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</si>
  <si>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</si>
  <si>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</si>
  <si>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</si>
  <si>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</si>
  <si>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</si>
  <si>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</si>
  <si>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</si>
  <si>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</si>
  <si>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</si>
  <si>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</si>
  <si>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</si>
  <si>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</si>
  <si>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</si>
  <si>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</si>
  <si>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</si>
  <si>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</si>
  <si>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</si>
  <si>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</si>
  <si>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</si>
  <si>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</si>
  <si>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</si>
  <si>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</si>
  <si>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</si>
  <si>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</si>
  <si>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</si>
  <si>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</si>
  <si>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</si>
  <si>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</si>
  <si>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</si>
  <si>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</si>
  <si>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</si>
  <si>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</si>
  <si>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</si>
  <si>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</si>
  <si>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</si>
  <si>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</si>
  <si>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</si>
  <si>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</si>
  <si>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</si>
  <si>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</si>
  <si>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</si>
  <si>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</si>
  <si>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</si>
  <si>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</si>
  <si>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</si>
  <si>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</si>
  <si>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</si>
  <si>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</si>
  <si>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</si>
  <si>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</si>
  <si>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</si>
  <si>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</si>
  <si>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</si>
  <si>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</si>
  <si>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</si>
  <si>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</si>
  <si>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</si>
  <si>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</si>
  <si>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</si>
  <si>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</si>
  <si>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</si>
  <si>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</si>
  <si>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</si>
  <si>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</si>
  <si>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</si>
  <si>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</si>
  <si>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</si>
  <si>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</si>
  <si>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</si>
  <si>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</si>
  <si>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</si>
  <si>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</si>
  <si>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</si>
  <si>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</si>
  <si>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</si>
  <si>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</si>
  <si>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</si>
  <si>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</si>
  <si>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</si>
  <si>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</si>
  <si>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</si>
  <si>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</si>
  <si>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</si>
  <si>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</si>
  <si>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</si>
  <si>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</si>
  <si>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</si>
  <si>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</si>
  <si>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</si>
  <si>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</si>
  <si>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</si>
  <si>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</si>
  <si>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</si>
  <si>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</si>
  <si>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</si>
  <si>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</si>
  <si>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</si>
  <si>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</si>
  <si>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</si>
  <si>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</si>
  <si>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</si>
  <si>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</si>
  <si>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</si>
  <si>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</si>
  <si>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</si>
  <si>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</si>
  <si>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</si>
  <si>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</si>
  <si>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</si>
  <si>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</si>
  <si>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</si>
  <si>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</si>
  <si>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</si>
  <si>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</si>
  <si>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</si>
  <si>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</si>
  <si>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</si>
  <si>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</si>
  <si>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</si>
  <si>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</si>
  <si>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</si>
  <si>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</si>
  <si>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</si>
  <si>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</si>
  <si>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</si>
  <si>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</si>
  <si>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</si>
  <si>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</si>
  <si>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</si>
  <si>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</si>
  <si>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</si>
  <si>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</si>
  <si>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</si>
  <si>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</si>
  <si>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</si>
  <si>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</si>
  <si>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</si>
  <si>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</si>
  <si>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</si>
  <si>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</si>
  <si>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</si>
  <si>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</si>
  <si>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</si>
  <si>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</si>
  <si>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</si>
  <si>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</si>
  <si>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</si>
  <si>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</si>
  <si>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</si>
  <si>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</si>
  <si>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</si>
  <si>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</si>
  <si>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</si>
  <si>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</si>
  <si>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</si>
  <si>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</si>
  <si>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</si>
  <si>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</si>
  <si>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</si>
  <si>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</si>
  <si>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</si>
  <si>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</si>
  <si>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</si>
  <si>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</si>
  <si>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</si>
  <si>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</si>
  <si>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</si>
  <si>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</si>
  <si>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</si>
  <si>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</si>
  <si>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</si>
  <si>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</si>
  <si>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</si>
  <si>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</si>
  <si>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</si>
  <si>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</si>
  <si>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</si>
  <si>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</si>
  <si>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</si>
  <si>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</si>
  <si>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</si>
  <si>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</si>
  <si>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</si>
  <si>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</si>
  <si>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</si>
  <si>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</si>
  <si>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</si>
  <si>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</si>
  <si>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</si>
  <si>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</si>
  <si>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</si>
  <si>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</si>
  <si>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</si>
  <si>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</si>
  <si>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</si>
  <si>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</si>
  <si>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</si>
  <si>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</si>
  <si>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</si>
  <si>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</si>
  <si>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</si>
  <si>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</si>
  <si>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</si>
  <si>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</si>
  <si>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</si>
  <si>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</si>
  <si>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</si>
  <si>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</si>
  <si>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</si>
  <si>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</si>
  <si>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</si>
  <si>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</si>
  <si>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</si>
  <si>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</si>
  <si>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</si>
  <si>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</si>
  <si>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</si>
  <si>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</si>
  <si>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</si>
  <si>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</si>
  <si>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</si>
  <si>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</si>
  <si>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</si>
  <si>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</si>
  <si>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</si>
  <si>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</si>
  <si>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</si>
  <si>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</si>
  <si>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</si>
  <si>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</si>
  <si>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</si>
  <si>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</si>
  <si>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</si>
  <si>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</si>
  <si>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</si>
  <si>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</si>
  <si>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</si>
  <si>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</si>
  <si>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</si>
  <si>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</si>
  <si>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</si>
  <si>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</si>
  <si>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</si>
  <si>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</si>
  <si>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</si>
  <si>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</si>
  <si>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</si>
  <si>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</si>
  <si>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</si>
  <si>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</si>
  <si>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</si>
  <si>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</si>
  <si>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</si>
  <si>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</si>
  <si>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</si>
  <si>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</si>
  <si>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</si>
  <si>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</si>
  <si>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</si>
  <si>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</si>
  <si>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</si>
  <si>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</si>
  <si>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</si>
  <si>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</si>
  <si>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</si>
  <si>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</si>
  <si>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</si>
  <si>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</si>
  <si>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</si>
  <si>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</si>
  <si>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</si>
  <si>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</si>
  <si>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</si>
  <si>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</si>
  <si>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</si>
  <si>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</si>
  <si>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</si>
  <si>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</si>
  <si>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</si>
  <si>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</si>
  <si>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</si>
  <si>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</si>
  <si>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</si>
  <si>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</si>
  <si>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</si>
  <si>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</si>
  <si>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</si>
  <si>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</si>
  <si>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</si>
  <si>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</si>
  <si>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</si>
  <si>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</si>
  <si>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</si>
  <si>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</si>
  <si>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</si>
  <si>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</si>
  <si>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</si>
  <si>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</si>
  <si>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</si>
  <si>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</si>
  <si>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</si>
  <si>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</si>
  <si>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</si>
  <si>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</si>
  <si>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</si>
  <si>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</si>
  <si>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</si>
  <si>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</si>
  <si>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</si>
  <si>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</si>
  <si>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</si>
  <si>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</si>
  <si>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</si>
  <si>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</si>
  <si>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</si>
  <si>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</si>
  <si>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</si>
  <si>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</si>
  <si>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</si>
  <si>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</si>
  <si>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</si>
  <si>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</si>
  <si>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</si>
  <si>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</si>
  <si>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</si>
  <si>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</si>
  <si>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</si>
  <si>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</si>
  <si>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</si>
  <si>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</si>
  <si>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</si>
  <si>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</si>
  <si>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</si>
  <si>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</si>
  <si>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</si>
  <si>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</si>
  <si>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</si>
  <si>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</si>
  <si>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</si>
  <si>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</si>
  <si>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</si>
  <si>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</si>
  <si>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</si>
  <si>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</si>
  <si>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</si>
  <si>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</si>
  <si>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</si>
  <si>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</si>
  <si>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</si>
  <si>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</si>
  <si>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</si>
  <si>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</si>
  <si>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</si>
  <si>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</si>
  <si>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</si>
  <si>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</si>
  <si>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</si>
  <si>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</si>
  <si>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</si>
  <si>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</si>
  <si>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</si>
  <si>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</si>
  <si>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</si>
  <si>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</si>
  <si>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</si>
  <si>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</si>
  <si>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</si>
  <si>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</si>
  <si>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</si>
  <si>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</si>
  <si>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</si>
  <si>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</si>
  <si>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</si>
  <si>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</si>
  <si>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</si>
  <si>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</si>
  <si>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</si>
  <si>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</si>
  <si>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</si>
  <si>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</si>
  <si>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</si>
  <si>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</si>
  <si>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</si>
  <si>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</si>
  <si>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</si>
  <si>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</si>
  <si>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</si>
  <si>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</si>
  <si>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</si>
  <si>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</si>
  <si>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</si>
  <si>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</si>
  <si>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</si>
  <si>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</si>
  <si>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</si>
  <si>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</si>
  <si>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</si>
  <si>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</si>
  <si>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</si>
  <si>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</si>
  <si>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</si>
  <si>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</si>
  <si>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</si>
  <si>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</si>
  <si>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</si>
  <si>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</si>
  <si>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</si>
  <si>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</si>
  <si>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</si>
  <si>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</si>
  <si>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</si>
  <si>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</si>
  <si>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</si>
  <si>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</si>
  <si>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</si>
  <si>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</si>
  <si>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</si>
  <si>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</si>
  <si>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</si>
  <si>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</si>
  <si>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</si>
  <si>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</si>
  <si>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</si>
  <si>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</si>
  <si>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</si>
  <si>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</si>
  <si>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</si>
  <si>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</si>
  <si>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</si>
  <si>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</si>
  <si>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</si>
  <si>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</si>
  <si>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</si>
  <si>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</si>
  <si>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</si>
  <si>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</si>
  <si>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</si>
  <si>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</si>
  <si>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</si>
  <si>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</si>
  <si>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</si>
  <si>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</si>
  <si>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</si>
  <si>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</si>
  <si>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</si>
  <si>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</si>
  <si>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</si>
  <si>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</si>
  <si>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</si>
  <si>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</si>
  <si>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</si>
  <si>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</si>
  <si>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</si>
  <si>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</si>
  <si>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</si>
  <si>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</si>
  <si>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</si>
  <si>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</si>
  <si>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</si>
  <si>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</si>
  <si>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</si>
  <si>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</si>
  <si>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</si>
  <si>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</si>
  <si>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</si>
  <si>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</si>
  <si>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</si>
  <si>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</si>
  <si>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</si>
  <si>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</si>
  <si>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</si>
  <si>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</si>
  <si>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</si>
  <si>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</si>
  <si>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</si>
  <si>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</si>
  <si>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</si>
  <si>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</si>
  <si>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</si>
  <si>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</si>
  <si>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</si>
  <si>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</si>
  <si>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</si>
  <si>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</si>
  <si>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</si>
  <si>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</si>
  <si>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</si>
  <si>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</si>
  <si>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</si>
  <si>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</si>
  <si>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</si>
  <si>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</si>
  <si>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</si>
  <si>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</si>
  <si>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</si>
  <si>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</si>
  <si>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</si>
  <si>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</si>
  <si>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</si>
  <si>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</si>
  <si>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</si>
  <si>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</si>
  <si>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</si>
  <si>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</si>
  <si>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</si>
  <si>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</si>
  <si>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</si>
  <si>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</si>
  <si>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</si>
  <si>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</si>
  <si>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</si>
  <si>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</si>
  <si>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</si>
  <si>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</si>
  <si>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</si>
  <si>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</si>
  <si>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</si>
  <si>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</si>
  <si>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</si>
  <si>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</si>
  <si>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</si>
  <si>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</si>
  <si>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</si>
  <si>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</si>
  <si>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</si>
  <si>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</si>
  <si>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</si>
  <si>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</si>
  <si>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</si>
  <si>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</si>
  <si>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</si>
  <si>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</si>
  <si>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</si>
  <si>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</si>
  <si>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</si>
  <si>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</si>
  <si>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</si>
  <si>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</si>
  <si>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</si>
  <si>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</si>
  <si>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</si>
  <si>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</si>
  <si>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</si>
  <si>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</si>
  <si>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</si>
  <si>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</si>
  <si>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</si>
  <si>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</si>
  <si>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</si>
  <si>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</si>
  <si>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</si>
  <si>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</si>
  <si>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</si>
  <si>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</si>
  <si>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</si>
  <si>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</si>
  <si>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</si>
  <si>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</si>
  <si>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</si>
  <si>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</si>
  <si>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</si>
  <si>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</si>
  <si>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</si>
  <si>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</si>
  <si>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</si>
  <si>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</si>
  <si>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</si>
  <si>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</si>
  <si>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</si>
  <si>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</si>
  <si>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</si>
  <si>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</si>
  <si>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</si>
  <si>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</si>
  <si>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</si>
  <si>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</si>
  <si>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</si>
  <si>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</si>
  <si>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</si>
  <si>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</si>
  <si>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</si>
  <si>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</si>
  <si>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</si>
  <si>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</si>
  <si>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</si>
  <si>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</si>
  <si>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</si>
  <si>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</si>
  <si>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</si>
  <si>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</si>
  <si>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</si>
  <si>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</si>
  <si>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</si>
  <si>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</si>
  <si>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</si>
  <si>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</si>
  <si>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</si>
  <si>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</si>
  <si>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</si>
  <si>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</si>
  <si>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</si>
  <si>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</si>
  <si>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</si>
  <si>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</si>
  <si>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</si>
  <si>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</si>
  <si>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</si>
  <si>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</si>
  <si>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</si>
  <si>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</si>
  <si>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</si>
  <si>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</si>
  <si>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</si>
  <si>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</si>
  <si>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</si>
  <si>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</si>
  <si>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</si>
  <si>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</si>
  <si>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</si>
  <si>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</si>
  <si>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</si>
  <si>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</si>
  <si>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</si>
  <si>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</si>
  <si>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</si>
  <si>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</si>
  <si>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</si>
  <si>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</si>
  <si>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</si>
  <si>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</si>
  <si>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</si>
  <si>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</si>
  <si>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</si>
  <si>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</si>
  <si>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</si>
  <si>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</si>
  <si>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</si>
  <si>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</si>
  <si>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</si>
  <si>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</si>
  <si>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</si>
  <si>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</si>
  <si>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</si>
  <si>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</si>
  <si>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</si>
  <si>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</si>
  <si>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</si>
  <si>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</si>
  <si>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</si>
  <si>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</si>
  <si>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</si>
  <si>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</si>
  <si>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</si>
  <si>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</si>
  <si>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</si>
  <si>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</si>
  <si>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</si>
  <si>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</si>
  <si>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</si>
  <si>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</si>
  <si>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</si>
  <si>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</si>
  <si>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</si>
  <si>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</si>
  <si>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</si>
  <si>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</si>
  <si>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</si>
  <si>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</si>
  <si>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</si>
  <si>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</si>
  <si>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</si>
  <si>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</si>
  <si>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</si>
  <si>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</si>
  <si>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</si>
  <si>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</si>
  <si>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</si>
  <si>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</si>
  <si>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</si>
  <si>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</si>
  <si>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</si>
  <si>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</si>
  <si>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</si>
  <si>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</si>
  <si>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</si>
  <si>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</si>
  <si>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</si>
  <si>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</si>
  <si>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</si>
  <si>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</si>
  <si>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</si>
  <si>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</si>
  <si>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</si>
  <si>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</si>
  <si>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</si>
  <si>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</si>
  <si>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</si>
  <si>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</si>
  <si>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</si>
  <si>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</si>
  <si>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</si>
  <si>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</si>
  <si>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</si>
  <si>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</si>
  <si>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</si>
  <si>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</si>
  <si>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</si>
  <si>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</si>
  <si>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</si>
  <si>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</si>
  <si>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</si>
  <si>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</si>
  <si>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</si>
  <si>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</si>
  <si>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</si>
  <si>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</si>
  <si>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</si>
  <si>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</si>
  <si>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</si>
  <si>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</si>
  <si>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</si>
  <si>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</si>
  <si>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</si>
  <si>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</si>
  <si>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</si>
  <si>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</si>
  <si>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</si>
  <si>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</si>
  <si>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</si>
  <si>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</si>
  <si>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</si>
  <si>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</si>
  <si>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</si>
  <si>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</si>
  <si>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</si>
  <si>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</si>
  <si>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</si>
  <si>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</si>
  <si>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</si>
  <si>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</si>
  <si>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</si>
  <si>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</si>
  <si>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</si>
  <si>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</si>
  <si>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</si>
  <si>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</si>
  <si>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</si>
  <si>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</si>
  <si>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</si>
  <si>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</si>
  <si>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</si>
  <si>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</si>
  <si>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</si>
  <si>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</si>
  <si>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</si>
  <si>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</si>
  <si>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</si>
  <si>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</si>
  <si>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</si>
  <si>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</si>
  <si>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</si>
  <si>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</si>
  <si>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</si>
  <si>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</si>
  <si>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</si>
  <si>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</si>
  <si>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</si>
  <si>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</si>
  <si>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</si>
  <si>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</si>
  <si>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</si>
  <si>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</si>
  <si>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</si>
  <si>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</si>
  <si>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</si>
  <si>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</si>
  <si>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</si>
  <si>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</si>
  <si>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</si>
  <si>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</si>
  <si>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</si>
  <si>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</si>
  <si>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</si>
  <si>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</si>
  <si>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</si>
  <si>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</si>
  <si>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</si>
  <si>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</si>
  <si>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</si>
  <si>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</si>
  <si>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</si>
  <si>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</si>
  <si>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</si>
  <si>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</si>
  <si>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</si>
  <si>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</si>
  <si>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</si>
  <si>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</si>
  <si>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</si>
  <si>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</si>
  <si>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</si>
  <si>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</si>
  <si>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</si>
  <si>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</si>
  <si>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</si>
  <si>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</si>
  <si>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</si>
  <si>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</si>
  <si>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</si>
  <si>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</si>
  <si>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</si>
  <si>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</si>
  <si>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</si>
  <si>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</si>
  <si>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</si>
  <si>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</si>
  <si>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</si>
  <si>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</si>
  <si>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</si>
  <si>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</si>
  <si>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</si>
  <si>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</si>
  <si>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</si>
  <si>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</si>
  <si>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</si>
  <si>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</si>
  <si>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</si>
  <si>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</si>
  <si>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</si>
  <si>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</si>
  <si>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</si>
  <si>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</si>
  <si>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</si>
  <si>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</si>
  <si>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</si>
  <si>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</si>
  <si>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</si>
  <si>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</si>
  <si>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</si>
  <si>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</si>
  <si>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</si>
  <si>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</si>
  <si>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</si>
  <si>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</si>
  <si>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</si>
  <si>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</si>
  <si>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</si>
  <si>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</si>
  <si>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</si>
  <si>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</si>
  <si>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</si>
  <si>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</si>
  <si>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</si>
  <si>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</si>
  <si>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</si>
  <si>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</si>
  <si>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</si>
  <si>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</si>
  <si>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</si>
  <si>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</si>
  <si>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</si>
  <si>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</si>
  <si>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</si>
  <si>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</si>
  <si>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</si>
  <si>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</si>
  <si>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</si>
  <si>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</si>
  <si>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</si>
  <si>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</si>
  <si>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</si>
  <si>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</si>
  <si>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</si>
  <si>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</si>
  <si>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</si>
  <si>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</si>
  <si>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</si>
  <si>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</si>
  <si>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</si>
  <si>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</si>
  <si>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</si>
  <si>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</si>
  <si>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</si>
  <si>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</si>
  <si>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</si>
  <si>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</si>
  <si>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</si>
  <si>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</si>
  <si>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</si>
  <si>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</si>
  <si>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</si>
  <si>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</si>
  <si>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</si>
  <si>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</si>
  <si>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</si>
  <si>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</si>
  <si>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</si>
  <si>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</si>
  <si>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</si>
  <si>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</si>
  <si>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</si>
  <si>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</si>
  <si>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</si>
  <si>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</si>
  <si>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</si>
  <si>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</si>
  <si>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</si>
  <si>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</si>
  <si>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</si>
  <si>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</si>
  <si>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</si>
  <si>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</si>
  <si>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</si>
  <si>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</si>
  <si>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</si>
  <si>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</si>
  <si>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</si>
  <si>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</si>
  <si>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</si>
  <si>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</si>
  <si>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</si>
  <si>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</si>
  <si>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</si>
  <si>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</si>
  <si>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</si>
  <si>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</si>
  <si>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</si>
  <si>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</si>
  <si>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</si>
  <si>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</si>
  <si>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</si>
  <si>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</si>
  <si>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</si>
  <si>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</si>
  <si>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</si>
  <si>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</si>
  <si>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</si>
  <si>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</si>
  <si>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</si>
  <si>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</si>
  <si>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</si>
  <si>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</si>
  <si>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</si>
  <si>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</si>
  <si>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</si>
  <si>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</si>
  <si>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</si>
  <si>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</si>
  <si>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</si>
  <si>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</si>
  <si>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</si>
  <si>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</si>
  <si>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</si>
  <si>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</si>
  <si>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</si>
  <si>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</si>
  <si>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</si>
  <si>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</si>
  <si>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</si>
  <si>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</si>
  <si>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</si>
  <si>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</si>
  <si>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</si>
  <si>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</si>
  <si>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</si>
  <si>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</si>
  <si>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</si>
  <si>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</si>
  <si>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</si>
  <si>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</si>
  <si>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</si>
  <si>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</si>
  <si>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</si>
  <si>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</si>
  <si>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</si>
  <si>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</si>
  <si>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</si>
  <si>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</si>
  <si>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</si>
  <si>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</si>
  <si>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</si>
  <si>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</si>
  <si>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</si>
  <si>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</si>
  <si>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</si>
  <si>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</si>
  <si>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</si>
  <si>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</si>
  <si>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</si>
  <si>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</si>
  <si>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</si>
  <si>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</si>
  <si>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</si>
  <si>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</si>
  <si>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</si>
  <si>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</si>
  <si>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</si>
  <si>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</si>
  <si>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</si>
  <si>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</si>
  <si>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</si>
  <si>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</si>
  <si>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</si>
  <si>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</si>
  <si>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</si>
  <si>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</si>
  <si>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</si>
  <si>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</si>
  <si>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</si>
  <si>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</si>
  <si>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</si>
  <si>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</si>
  <si>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</si>
  <si>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</si>
  <si>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</si>
  <si>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</si>
  <si>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</si>
  <si>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</si>
  <si>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</si>
  <si>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</si>
  <si>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</si>
  <si>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</si>
  <si>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</si>
  <si>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</si>
  <si>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</si>
  <si>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</si>
  <si>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</si>
  <si>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</si>
  <si>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</si>
  <si>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</si>
  <si>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</si>
  <si>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</si>
  <si>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</si>
  <si>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</si>
  <si>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</si>
  <si>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</si>
  <si>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</si>
  <si>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</si>
  <si>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</si>
  <si>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</si>
  <si>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</si>
  <si>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</si>
  <si>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</si>
  <si>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</si>
  <si>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</si>
  <si>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</si>
  <si>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</si>
  <si>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</si>
  <si>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</si>
  <si>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</si>
  <si>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</si>
  <si>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</si>
  <si>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</si>
  <si>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</si>
  <si>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</si>
  <si>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</si>
  <si>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</si>
  <si>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</si>
  <si>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</si>
  <si>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</si>
  <si>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</si>
  <si>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</si>
  <si>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</si>
  <si>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</si>
  <si>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</si>
  <si>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</si>
  <si>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</si>
  <si>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</si>
  <si>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</si>
  <si>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</si>
  <si>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</si>
  <si>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</si>
  <si>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</si>
  <si>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</si>
  <si>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</si>
  <si>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</si>
  <si>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</si>
  <si>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</si>
  <si>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</si>
  <si>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</si>
  <si>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</si>
  <si>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</si>
  <si>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</si>
  <si>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</si>
  <si>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</si>
  <si>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</si>
  <si>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</si>
  <si>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</si>
  <si>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</si>
  <si>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</si>
  <si>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</si>
  <si>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</si>
  <si>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</si>
  <si>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</si>
  <si>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</si>
  <si>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</si>
  <si>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</si>
  <si>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</si>
  <si>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</si>
  <si>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</si>
  <si>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</si>
  <si>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</si>
  <si>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</si>
  <si>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</si>
  <si>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</si>
  <si>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</si>
  <si>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</si>
  <si>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</si>
  <si>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</si>
  <si>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</si>
  <si>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</si>
  <si>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</si>
  <si>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</si>
  <si>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</si>
  <si>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</si>
  <si>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</si>
  <si>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</si>
  <si>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</si>
  <si>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</si>
  <si>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</si>
  <si>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</si>
  <si>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</si>
  <si>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</si>
  <si>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</si>
  <si>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</si>
  <si>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</si>
  <si>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</si>
  <si>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</si>
  <si>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</si>
  <si>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</si>
  <si>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</si>
  <si>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</si>
  <si>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</si>
  <si>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</si>
  <si>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</si>
  <si>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</si>
  <si>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</si>
  <si>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</si>
  <si>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</si>
  <si>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</si>
  <si>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</si>
  <si>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</si>
  <si>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</si>
  <si>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</si>
  <si>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</si>
  <si>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</si>
  <si>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</si>
  <si>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</si>
  <si>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</si>
  <si>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</si>
  <si>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</si>
  <si>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</si>
  <si>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</si>
  <si>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</si>
  <si>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</si>
  <si>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</si>
  <si>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</si>
  <si>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</si>
  <si>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</si>
  <si>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</si>
  <si>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</si>
  <si>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</si>
  <si>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</si>
  <si>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</si>
  <si>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</si>
  <si>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</si>
  <si>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</si>
  <si>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</si>
  <si>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</si>
  <si>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</si>
  <si>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</si>
  <si>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</si>
  <si>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</si>
  <si>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</si>
  <si>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</si>
  <si>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</si>
  <si>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</si>
  <si>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</si>
  <si>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</si>
  <si>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</si>
  <si>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</si>
  <si>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</si>
  <si>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</si>
  <si>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</si>
  <si>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</si>
  <si>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</si>
  <si>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</si>
  <si>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</si>
  <si>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</si>
  <si>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</si>
  <si>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</si>
  <si>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</si>
  <si>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</si>
  <si>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</si>
  <si>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</si>
  <si>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</si>
  <si>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</si>
  <si>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</si>
  <si>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</si>
  <si>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</si>
  <si>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</si>
  <si>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</si>
  <si>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</si>
  <si>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</si>
  <si>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</si>
  <si>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</si>
  <si>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</si>
  <si>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</si>
  <si>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</si>
  <si>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</si>
  <si>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</si>
  <si>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</si>
  <si>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</si>
  <si>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</si>
  <si>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</si>
  <si>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</si>
  <si>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</si>
  <si>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</si>
  <si>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</si>
  <si>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</si>
  <si>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</si>
  <si>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</si>
  <si>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</si>
  <si>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</si>
  <si>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</si>
  <si>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</si>
  <si>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</si>
  <si>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</si>
  <si>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</si>
  <si>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</si>
  <si>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</si>
  <si>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</si>
  <si>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</si>
  <si>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</si>
  <si>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</si>
  <si>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</si>
  <si>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</si>
  <si>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</si>
  <si>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</si>
  <si>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</si>
  <si>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</si>
  <si>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</si>
  <si>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</si>
  <si>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</si>
  <si>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</si>
  <si>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</si>
  <si>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</si>
  <si>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</si>
  <si>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</si>
  <si>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</si>
  <si>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</si>
  <si>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</si>
  <si>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</si>
  <si>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</si>
  <si>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</si>
  <si>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</si>
  <si>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</si>
  <si>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</si>
  <si>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</si>
  <si>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</si>
  <si>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</si>
  <si>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</si>
  <si>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</si>
  <si>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</si>
  <si>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</si>
  <si>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</si>
  <si>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</si>
  <si>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</si>
  <si>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</si>
  <si>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</si>
  <si>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</si>
  <si>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</si>
  <si>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</si>
  <si>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</si>
  <si>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</si>
  <si>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</si>
  <si>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</si>
  <si>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</si>
  <si>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</si>
  <si>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</si>
  <si>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</si>
  <si>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</si>
  <si>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</si>
  <si>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</si>
  <si>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</si>
  <si>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</si>
  <si>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</si>
  <si>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</si>
  <si>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</si>
  <si>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</si>
  <si>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</si>
  <si>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</si>
  <si>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</si>
  <si>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</si>
  <si>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</si>
  <si>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</si>
  <si>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</si>
  <si>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</si>
  <si>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</si>
  <si>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</si>
  <si>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</si>
  <si>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</si>
  <si>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</si>
  <si>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</si>
  <si>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</si>
  <si>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</si>
  <si>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</si>
  <si>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</si>
  <si>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</si>
  <si>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</si>
  <si>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</si>
  <si>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</si>
  <si>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</si>
  <si>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</si>
  <si>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</si>
  <si>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</si>
  <si>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</si>
  <si>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</si>
  <si>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</si>
  <si>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</si>
  <si>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</si>
  <si>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</si>
  <si>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</si>
  <si>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</si>
  <si>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</si>
  <si>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</si>
  <si>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</si>
  <si>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</si>
  <si>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</si>
  <si>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</si>
  <si>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</si>
  <si>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</si>
  <si>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</si>
  <si>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</si>
  <si>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</si>
  <si>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</si>
  <si>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</si>
  <si>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</si>
  <si>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</si>
  <si>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</si>
  <si>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</si>
  <si>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</si>
  <si>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</si>
  <si>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</si>
  <si>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</si>
  <si>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</si>
  <si>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</si>
  <si>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</si>
  <si>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</si>
  <si>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</si>
  <si>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</si>
  <si>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</si>
  <si>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</si>
  <si>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</si>
  <si>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</si>
  <si>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</si>
  <si>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</si>
  <si>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</si>
  <si>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</si>
  <si>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</si>
  <si>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</si>
  <si>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</si>
  <si>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</si>
  <si>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</si>
  <si>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</si>
  <si>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</si>
  <si>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</si>
  <si>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</si>
  <si>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</si>
  <si>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</si>
  <si>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</si>
  <si>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</si>
  <si>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</si>
  <si>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</si>
  <si>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</si>
  <si>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</si>
  <si>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</si>
  <si>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</si>
  <si>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</si>
  <si>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</si>
  <si>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</si>
  <si>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</si>
  <si>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</si>
  <si>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</si>
  <si>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</si>
  <si>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</si>
  <si>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</si>
  <si>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</si>
  <si>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</si>
  <si>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</si>
  <si>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</si>
  <si>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</si>
  <si>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</si>
  <si>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</si>
  <si>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</si>
  <si>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</si>
  <si>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</si>
  <si>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</si>
  <si>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</si>
  <si>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</si>
  <si>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</si>
  <si>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</si>
  <si>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</si>
  <si>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</si>
  <si>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</si>
  <si>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</si>
  <si>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</si>
  <si>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</si>
  <si>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</si>
  <si>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</si>
  <si>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</si>
  <si>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</si>
  <si>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</si>
  <si>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</si>
  <si>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</si>
  <si>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</si>
  <si>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</si>
  <si>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</si>
  <si>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</si>
  <si>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</si>
  <si>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</si>
  <si>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</si>
  <si>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</si>
  <si>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</si>
  <si>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</si>
  <si>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</si>
  <si>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</si>
  <si>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</si>
  <si>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</si>
  <si>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</si>
  <si>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</si>
  <si>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</si>
  <si>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</si>
  <si>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</si>
  <si>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</si>
  <si>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</si>
  <si>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</si>
  <si>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</si>
  <si>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</si>
  <si>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</si>
  <si>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</si>
  <si>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</si>
  <si>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</si>
  <si>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</si>
  <si>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</si>
  <si>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</si>
  <si>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</si>
  <si>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</si>
  <si>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</si>
  <si>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</si>
  <si>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</si>
  <si>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</si>
  <si>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</si>
  <si>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</si>
  <si>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</si>
  <si>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</si>
  <si>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</si>
  <si>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</si>
  <si>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</si>
  <si>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</si>
  <si>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</si>
  <si>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</si>
  <si>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</si>
  <si>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</si>
  <si>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</si>
  <si>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</si>
  <si>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</si>
  <si>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</si>
  <si>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</si>
  <si>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</si>
  <si>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</si>
  <si>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</si>
  <si>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</si>
  <si>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</si>
  <si>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</si>
  <si>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</si>
  <si>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</si>
  <si>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</si>
  <si>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</si>
  <si>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</si>
  <si>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</si>
  <si>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</si>
  <si>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</si>
  <si>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</si>
  <si>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</si>
  <si>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</si>
  <si>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</si>
  <si>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</si>
  <si>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</si>
  <si>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</si>
  <si>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</si>
  <si>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</si>
  <si>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</si>
  <si>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</si>
  <si>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</si>
  <si>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</si>
  <si>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</si>
  <si>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</si>
  <si>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</si>
  <si>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</si>
  <si>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</si>
  <si>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</si>
  <si>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</si>
  <si>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</si>
  <si>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</si>
  <si>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</si>
  <si>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</si>
  <si>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</si>
  <si>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</si>
  <si>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</si>
  <si>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</si>
  <si>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</si>
  <si>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</si>
  <si>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</si>
  <si>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</si>
  <si>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</si>
  <si>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</si>
  <si>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</si>
  <si>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</si>
  <si>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</si>
  <si>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</si>
  <si>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</si>
  <si>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</si>
  <si>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</si>
  <si>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</si>
  <si>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</si>
  <si>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</si>
  <si>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</si>
  <si>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</si>
  <si>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</si>
  <si>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</si>
  <si>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</si>
  <si>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</si>
  <si>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</si>
  <si>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</si>
  <si>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</si>
  <si>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</si>
  <si>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</si>
  <si>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</si>
  <si>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</si>
  <si>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</si>
  <si>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</si>
  <si>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</si>
  <si>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</si>
  <si>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</si>
  <si>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</si>
  <si>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</si>
  <si>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</si>
  <si>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</si>
  <si>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</si>
  <si>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</si>
  <si>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</si>
  <si>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</si>
  <si>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</si>
  <si>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</si>
  <si>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</si>
  <si>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</si>
  <si>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</si>
  <si>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</si>
  <si>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</si>
  <si>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</si>
  <si>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</si>
  <si>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</si>
  <si>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</si>
  <si>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</si>
  <si>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</si>
  <si>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</si>
  <si>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</si>
  <si>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</si>
  <si>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</si>
  <si>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</si>
  <si>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</si>
  <si>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</si>
  <si>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</si>
  <si>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</si>
  <si>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</si>
  <si>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</si>
  <si>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</si>
  <si>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</si>
  <si>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</si>
  <si>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</si>
  <si>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</si>
  <si>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</si>
  <si>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</si>
  <si>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</si>
  <si>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</si>
  <si>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</si>
  <si>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</si>
  <si>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</si>
  <si>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</si>
  <si>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</si>
  <si>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</si>
  <si>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</si>
  <si>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</si>
  <si>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</si>
  <si>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</si>
  <si>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</si>
  <si>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</si>
  <si>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</si>
  <si>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</si>
  <si>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</si>
  <si>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</si>
  <si>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</si>
  <si>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</si>
  <si>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</si>
  <si>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</si>
  <si>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</si>
  <si>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</si>
  <si>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</si>
  <si>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</si>
  <si>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</si>
  <si>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</si>
  <si>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</si>
  <si>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</si>
  <si>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</si>
  <si>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</si>
  <si>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</si>
  <si>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</si>
  <si>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</si>
  <si>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</si>
  <si>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</si>
  <si>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</si>
  <si>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</si>
  <si>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</si>
  <si>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</si>
  <si>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</si>
  <si>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</si>
  <si>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</si>
  <si>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</si>
  <si>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</si>
  <si>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</si>
  <si>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</si>
  <si>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</si>
  <si>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</si>
  <si>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</si>
  <si>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</si>
  <si>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</si>
  <si>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</si>
  <si>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</si>
  <si>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</si>
  <si>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</si>
  <si>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</si>
  <si>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</si>
  <si>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</si>
  <si>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</si>
  <si>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</si>
  <si>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</si>
  <si>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</si>
  <si>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</si>
  <si>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</si>
  <si>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</si>
  <si>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</si>
  <si>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</si>
  <si>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</si>
  <si>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</si>
  <si>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</si>
  <si>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</si>
  <si>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</si>
  <si>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</si>
  <si>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</si>
  <si>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</si>
  <si>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</si>
  <si>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</si>
  <si>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</si>
  <si>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</si>
  <si>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</si>
  <si>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</si>
  <si>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</si>
  <si>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</si>
  <si>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</si>
  <si>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</si>
  <si>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</si>
  <si>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</si>
  <si>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</si>
  <si>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</si>
  <si>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</si>
  <si>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</si>
  <si>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</si>
  <si>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</si>
  <si>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</si>
  <si>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</si>
  <si>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</si>
  <si>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</si>
  <si>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</si>
  <si>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</si>
  <si>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</si>
  <si>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</si>
  <si>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</si>
  <si>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</si>
  <si>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</si>
  <si>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</si>
  <si>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</si>
  <si>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</si>
  <si>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</si>
  <si>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</si>
  <si>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</si>
  <si>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</si>
  <si>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</si>
  <si>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</si>
  <si>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</si>
  <si>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</si>
  <si>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</si>
  <si>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</si>
  <si>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</si>
  <si>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</si>
  <si>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</si>
  <si>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</si>
  <si>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</si>
  <si>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</si>
  <si>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</si>
  <si>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</si>
  <si>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</si>
  <si>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</si>
  <si>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</si>
  <si>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</si>
  <si>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</si>
  <si>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</si>
  <si>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</si>
  <si>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</si>
  <si>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</si>
  <si>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</si>
  <si>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</si>
  <si>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</si>
  <si>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</si>
  <si>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</si>
  <si>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</si>
  <si>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</si>
  <si>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</si>
  <si>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</si>
  <si>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</si>
  <si>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</si>
  <si>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</si>
  <si>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</si>
  <si>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</si>
  <si>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</si>
  <si>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</si>
  <si>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</si>
  <si>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</si>
  <si>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</si>
  <si>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</si>
  <si>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</si>
  <si>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</si>
  <si>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</si>
  <si>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</si>
  <si>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</si>
  <si>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</si>
  <si>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</si>
  <si>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</si>
  <si>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</si>
  <si>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</si>
  <si>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</si>
  <si>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</si>
  <si>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</si>
  <si>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</si>
  <si>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</si>
  <si>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</si>
  <si>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</si>
  <si>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</si>
  <si>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</si>
  <si>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</si>
  <si>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</si>
  <si>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</si>
  <si>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</si>
  <si>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</si>
  <si>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</si>
  <si>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</si>
  <si>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</si>
  <si>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</si>
  <si>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</si>
  <si>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</si>
  <si>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</si>
  <si>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</si>
  <si>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</si>
  <si>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</si>
  <si>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</si>
  <si>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</si>
  <si>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</si>
  <si>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</si>
  <si>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</si>
  <si>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</si>
  <si>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</si>
  <si>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</si>
  <si>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</si>
  <si>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</si>
  <si>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</si>
  <si>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</si>
  <si>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</si>
  <si>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</si>
  <si>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</si>
  <si>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</si>
  <si>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</si>
  <si>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</si>
  <si>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</si>
  <si>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</si>
  <si>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</si>
  <si>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</si>
  <si>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</si>
  <si>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</si>
  <si>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</si>
  <si>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</si>
  <si>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</si>
  <si>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</si>
  <si>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</si>
  <si>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</si>
  <si>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</si>
  <si>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</si>
  <si>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</si>
  <si>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</si>
  <si>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</si>
  <si>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</si>
  <si>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</si>
  <si>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</si>
  <si>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</si>
  <si>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</si>
  <si>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</si>
  <si>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</si>
  <si>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</si>
  <si>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</si>
  <si>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</si>
  <si>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</si>
  <si>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</si>
  <si>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</si>
  <si>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</si>
  <si>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</si>
  <si>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</si>
  <si>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</si>
  <si>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</si>
  <si>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</si>
  <si>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</si>
  <si>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</si>
  <si>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</si>
  <si>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</si>
  <si>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</si>
  <si>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</si>
  <si>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</si>
  <si>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</si>
  <si>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</si>
  <si>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</si>
  <si>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</si>
  <si>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</si>
  <si>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</si>
  <si>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</si>
  <si>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</si>
  <si>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</si>
  <si>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</si>
  <si>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</si>
  <si>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</si>
  <si>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</si>
  <si>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</si>
  <si>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</si>
  <si>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</si>
  <si>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</si>
  <si>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</si>
  <si>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</si>
  <si>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</si>
  <si>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</si>
  <si>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</si>
  <si>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</si>
  <si>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</si>
  <si>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</si>
  <si>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</si>
  <si>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</si>
  <si>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</si>
  <si>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</si>
  <si>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</si>
  <si>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</si>
  <si>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</si>
  <si>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</si>
  <si>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</si>
  <si>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</si>
  <si>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</si>
  <si>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</si>
  <si>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</si>
  <si>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</si>
  <si>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</si>
  <si>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</si>
  <si>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</si>
  <si>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</si>
  <si>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</si>
  <si>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</si>
  <si>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</si>
  <si>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</si>
  <si>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</si>
  <si>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</si>
  <si>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</si>
  <si>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</si>
  <si>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</si>
  <si>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</si>
  <si>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</si>
  <si>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</si>
  <si>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</si>
  <si>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</si>
  <si>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</si>
  <si>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</si>
  <si>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</si>
  <si>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</si>
  <si>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</si>
  <si>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</si>
  <si>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</si>
  <si>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</si>
  <si>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</si>
  <si>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</si>
  <si>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</si>
  <si>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</si>
  <si>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</si>
  <si>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</si>
  <si>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</si>
  <si>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</si>
  <si>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</si>
  <si>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</si>
  <si>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</si>
  <si>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</si>
  <si>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</si>
  <si>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</si>
  <si>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</si>
  <si>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</si>
  <si>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</si>
  <si>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</si>
  <si>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</si>
  <si>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</si>
  <si>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</si>
  <si>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</si>
  <si>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</si>
  <si>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</si>
  <si>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</si>
  <si>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</si>
  <si>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</si>
  <si>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</si>
  <si>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</si>
  <si>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</si>
  <si>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</si>
  <si>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</si>
  <si>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</si>
  <si>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</si>
  <si>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</si>
  <si>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</si>
  <si>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</si>
  <si>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</si>
  <si>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</si>
  <si>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</si>
  <si>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</si>
  <si>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</si>
  <si>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</si>
  <si>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</si>
  <si>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</si>
  <si>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</si>
  <si>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</si>
  <si>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</si>
  <si>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</si>
  <si>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</si>
  <si>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</si>
  <si>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</si>
  <si>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</si>
  <si>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</si>
  <si>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</si>
  <si>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</si>
  <si>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</si>
  <si>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</si>
  <si>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</si>
  <si>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</si>
  <si>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</si>
  <si>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</si>
  <si>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</si>
  <si>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</si>
  <si>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</si>
  <si>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</si>
  <si>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</si>
  <si>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</si>
  <si>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</si>
  <si>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</si>
  <si>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</si>
  <si>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</si>
  <si>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</si>
  <si>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</si>
  <si>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</si>
  <si>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</si>
  <si>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</si>
  <si>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</si>
  <si>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</si>
  <si>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</si>
  <si>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</si>
  <si>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</si>
  <si>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</si>
  <si>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</si>
  <si>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</si>
  <si>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</si>
  <si>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</si>
  <si>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</si>
  <si>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</si>
  <si>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</si>
  <si>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</si>
  <si>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</si>
  <si>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</si>
  <si>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</si>
  <si>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</si>
  <si>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</si>
  <si>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</si>
  <si>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</si>
  <si>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</si>
  <si>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</si>
  <si>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</si>
  <si>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</si>
  <si>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</si>
  <si>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</si>
  <si>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</si>
  <si>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</si>
  <si>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</si>
  <si>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</si>
  <si>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</si>
  <si>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</si>
  <si>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</si>
  <si>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</si>
  <si>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</si>
  <si>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</si>
  <si>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</si>
  <si>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</si>
  <si>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</si>
  <si>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</si>
  <si>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</si>
  <si>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</si>
  <si>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</si>
  <si>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</si>
  <si>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</si>
  <si>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</si>
  <si>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</si>
  <si>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</si>
  <si>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</si>
  <si>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</si>
  <si>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</si>
  <si>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</si>
  <si>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</si>
  <si>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</si>
  <si>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</si>
  <si>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</si>
  <si>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</si>
  <si>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</si>
  <si>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</si>
  <si>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</si>
  <si>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</si>
  <si>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</si>
  <si>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</si>
  <si>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</si>
  <si>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</si>
  <si>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</si>
  <si>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</si>
  <si>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</si>
  <si>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</si>
  <si>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</si>
  <si>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</si>
  <si>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</si>
  <si>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</si>
  <si>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</si>
  <si>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</si>
  <si>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</si>
  <si>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</si>
  <si>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</si>
  <si>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</si>
  <si>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</si>
  <si>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</si>
  <si>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</si>
  <si>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</si>
  <si>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</si>
  <si>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</si>
  <si>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</si>
  <si>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</si>
  <si>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</si>
  <si>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</si>
  <si>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</si>
  <si>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</si>
  <si>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</si>
  <si>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</si>
  <si>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</si>
  <si>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</si>
  <si>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</si>
  <si>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</si>
  <si>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</si>
  <si>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</si>
  <si>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</si>
  <si>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</si>
  <si>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</si>
  <si>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</si>
  <si>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</si>
  <si>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</si>
  <si>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</si>
  <si>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</si>
  <si>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</si>
  <si>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</si>
  <si>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</si>
  <si>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</si>
  <si>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</si>
  <si>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</si>
  <si>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</si>
  <si>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</si>
  <si>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</si>
  <si>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</si>
  <si>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</si>
  <si>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</si>
  <si>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</si>
  <si>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</si>
  <si>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</si>
  <si>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</si>
  <si>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</si>
  <si>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</si>
  <si>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</si>
  <si>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</si>
  <si>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</si>
  <si>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</si>
  <si>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</si>
  <si>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</si>
  <si>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</si>
  <si>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</si>
  <si>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</si>
  <si>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</si>
  <si>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</si>
  <si>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</si>
  <si>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</si>
  <si>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</si>
  <si>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</si>
  <si>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</si>
  <si>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</si>
  <si>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</si>
  <si>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</si>
  <si>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</si>
  <si>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</si>
  <si>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</si>
  <si>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</si>
  <si>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</si>
  <si>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</si>
  <si>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</si>
  <si>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</si>
  <si>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</si>
  <si>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</si>
  <si>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</si>
  <si>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</si>
  <si>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</si>
  <si>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</si>
  <si>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</si>
  <si>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</si>
  <si>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</si>
  <si>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</si>
  <si>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</si>
  <si>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</si>
  <si>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</si>
  <si>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</si>
  <si>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</si>
  <si>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</si>
  <si>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</si>
  <si>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</si>
  <si>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</si>
  <si>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</si>
  <si>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</si>
  <si>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</si>
  <si>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</si>
  <si>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</si>
  <si>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</si>
  <si>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</si>
  <si>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</si>
  <si>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</si>
  <si>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</si>
  <si>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</si>
  <si>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</si>
  <si>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</si>
  <si>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</si>
  <si>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</si>
  <si>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</si>
  <si>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</si>
  <si>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</si>
  <si>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</si>
  <si>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</si>
  <si>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</si>
  <si>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</si>
  <si>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</si>
  <si>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</si>
  <si>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</si>
  <si>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</si>
  <si>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</si>
  <si>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</si>
  <si>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</si>
  <si>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</si>
  <si>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</si>
  <si>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</si>
  <si>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</si>
  <si>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</si>
  <si>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</si>
  <si>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</si>
  <si>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</si>
  <si>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</si>
  <si>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</si>
  <si>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</si>
  <si>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</si>
  <si>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</si>
  <si>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</si>
  <si>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</si>
  <si>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</si>
  <si>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</si>
  <si>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</si>
  <si>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</si>
  <si>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</si>
  <si>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</si>
  <si>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</si>
  <si>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</si>
  <si>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</si>
  <si>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</si>
  <si>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</si>
  <si>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</si>
  <si>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</si>
  <si>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</si>
  <si>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</si>
  <si>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</si>
  <si>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</si>
  <si>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</si>
  <si>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</si>
  <si>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</si>
  <si>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</si>
  <si>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</si>
  <si>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</si>
  <si>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</si>
  <si>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</si>
  <si>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</si>
  <si>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</si>
  <si>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</si>
  <si>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</si>
  <si>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</si>
  <si>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</si>
  <si>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</si>
  <si>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</si>
  <si>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</si>
  <si>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</si>
  <si>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</si>
  <si>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</si>
  <si>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</si>
  <si>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</si>
  <si>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</si>
  <si>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</si>
  <si>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</si>
  <si>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</si>
  <si>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</si>
  <si>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</si>
  <si>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</si>
  <si>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</si>
  <si>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</si>
  <si>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</si>
  <si>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</si>
  <si>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</si>
  <si>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</si>
  <si>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</si>
  <si>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</si>
  <si>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</si>
  <si>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</si>
  <si>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</si>
  <si>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</si>
  <si>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</si>
  <si>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</si>
  <si>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</si>
  <si>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</si>
  <si>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</si>
  <si>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</si>
  <si>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</si>
  <si>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</si>
  <si>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</si>
  <si>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</si>
  <si>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</si>
  <si>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</si>
  <si>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</si>
  <si>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</si>
  <si>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</si>
  <si>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</si>
  <si>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</si>
  <si>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</si>
  <si>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</si>
  <si>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</si>
  <si>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</si>
  <si>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</si>
  <si>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</si>
  <si>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</si>
  <si>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</si>
  <si>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</si>
  <si>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</si>
  <si>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</si>
  <si>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</si>
  <si>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</si>
  <si>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</si>
  <si>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</si>
  <si>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</si>
  <si>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</si>
  <si>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</si>
  <si>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</si>
  <si>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</si>
  <si>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</si>
  <si>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</si>
  <si>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</si>
  <si>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</si>
  <si>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</si>
  <si>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</si>
  <si>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</si>
  <si>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</si>
  <si>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</si>
  <si>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</si>
  <si>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</si>
  <si>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</si>
  <si>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</si>
  <si>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</si>
  <si>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</si>
  <si>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</si>
  <si>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</si>
  <si>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</si>
  <si>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</si>
  <si>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</si>
  <si>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</si>
  <si>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</si>
  <si>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</si>
  <si>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</si>
  <si>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</si>
  <si>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</si>
  <si>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</si>
  <si>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</si>
  <si>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</si>
  <si>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</si>
  <si>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</si>
  <si>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</si>
  <si>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</si>
  <si>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</si>
  <si>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</si>
  <si>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</si>
  <si>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</si>
  <si>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</si>
  <si>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</si>
  <si>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</si>
  <si>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</si>
  <si>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</si>
  <si>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</si>
  <si>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</si>
  <si>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</si>
  <si>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</si>
  <si>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</si>
  <si>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</si>
  <si>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</si>
  <si>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</si>
  <si>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</si>
  <si>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</si>
  <si>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</si>
  <si>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</si>
  <si>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</si>
  <si>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</si>
  <si>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</si>
  <si>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</si>
  <si>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</si>
  <si>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</si>
  <si>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</si>
  <si>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</si>
  <si>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</si>
  <si>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</si>
  <si>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</si>
  <si>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</si>
  <si>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</si>
  <si>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</si>
  <si>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</si>
  <si>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</si>
  <si>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</si>
  <si>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</si>
  <si>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</si>
  <si>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</si>
  <si>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</si>
  <si>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</si>
  <si>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</si>
  <si>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</si>
  <si>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</si>
  <si>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</si>
  <si>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</si>
  <si>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</si>
  <si>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</si>
  <si>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</si>
  <si>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</si>
  <si>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</si>
  <si>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</si>
  <si>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</si>
  <si>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</si>
  <si>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</si>
  <si>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</si>
  <si>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</si>
  <si>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</si>
  <si>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</si>
  <si>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</si>
  <si>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</si>
  <si>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</si>
  <si>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</si>
  <si>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</si>
  <si>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</si>
  <si>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</si>
  <si>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</si>
  <si>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</si>
  <si>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</si>
  <si>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</si>
  <si>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</si>
  <si>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</si>
  <si>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</si>
  <si>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</si>
  <si>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</si>
  <si>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</si>
  <si>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</si>
  <si>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</si>
  <si>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</si>
  <si>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</si>
  <si>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</si>
  <si>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</si>
  <si>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</si>
  <si>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</si>
  <si>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</si>
  <si>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</si>
  <si>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</si>
  <si>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</si>
  <si>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</si>
  <si>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</si>
  <si>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</si>
  <si>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</si>
  <si>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</si>
  <si>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</si>
  <si>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</si>
  <si>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</si>
  <si>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</si>
  <si>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</si>
  <si>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</si>
  <si>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</si>
  <si>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</si>
  <si>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</si>
  <si>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</si>
  <si>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</si>
  <si>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</si>
  <si>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</si>
  <si>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</si>
  <si>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</si>
  <si>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</si>
  <si>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</si>
  <si>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</si>
  <si>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</si>
  <si>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</si>
  <si>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</si>
  <si>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</si>
  <si>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</si>
  <si>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</si>
  <si>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</si>
  <si>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</si>
  <si>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</si>
  <si>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</si>
  <si>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</si>
  <si>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</si>
  <si>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</si>
  <si>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</si>
  <si>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</si>
  <si>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</si>
  <si>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</si>
  <si>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</si>
  <si>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</si>
  <si>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</si>
  <si>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</si>
  <si>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</si>
  <si>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</si>
  <si>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</si>
  <si>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</si>
  <si>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</si>
  <si>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</si>
  <si>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</si>
  <si>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</si>
  <si>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</si>
  <si>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</si>
  <si>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</si>
  <si>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</si>
  <si>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</si>
  <si>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</si>
  <si>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</si>
  <si>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</si>
  <si>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</si>
  <si>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</si>
  <si>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</si>
  <si>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</si>
  <si>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</si>
  <si>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</si>
  <si>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</si>
  <si>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</si>
  <si>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</si>
  <si>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</si>
  <si>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</si>
  <si>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</si>
  <si>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</si>
  <si>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</si>
  <si>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</si>
  <si>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</si>
  <si>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</si>
  <si>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</si>
  <si>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</si>
  <si>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</si>
  <si>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</si>
  <si>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</si>
  <si>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</si>
  <si>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</si>
  <si>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</si>
  <si>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</si>
  <si>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</si>
  <si>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</si>
  <si>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</si>
  <si>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</si>
  <si>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</si>
  <si>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</si>
  <si>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</si>
  <si>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</si>
  <si>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</si>
  <si>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</si>
  <si>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</si>
  <si>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</si>
  <si>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</si>
  <si>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</si>
  <si>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</si>
  <si>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</si>
  <si>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</si>
  <si>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</si>
  <si>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</si>
  <si>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</si>
  <si>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</si>
  <si>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</si>
  <si>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</si>
  <si>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</si>
  <si>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</si>
  <si>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</si>
  <si>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</si>
  <si>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</si>
  <si>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</si>
  <si>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</si>
  <si>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</si>
  <si>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</si>
  <si>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</si>
  <si>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</si>
  <si>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</si>
  <si>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</si>
  <si>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</si>
  <si>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</si>
  <si>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</si>
  <si>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</si>
  <si>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</si>
  <si>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</si>
  <si>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</si>
  <si>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</si>
  <si>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</si>
  <si>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</si>
  <si>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</si>
  <si>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</si>
  <si>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</si>
  <si>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</si>
  <si>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</si>
  <si>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</si>
  <si>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</si>
  <si>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</si>
  <si>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</si>
  <si>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</si>
  <si>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</si>
  <si>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</si>
  <si>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</si>
  <si>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</si>
  <si>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</si>
  <si>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</si>
  <si>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</si>
  <si>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</si>
  <si>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</si>
  <si>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</si>
  <si>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</si>
  <si>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</si>
  <si>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</si>
  <si>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</si>
  <si>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</si>
  <si>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</si>
  <si>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</si>
  <si>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</si>
  <si>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</si>
  <si>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</si>
  <si>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</si>
  <si>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</si>
  <si>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</si>
  <si>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</si>
  <si>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</si>
  <si>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</si>
  <si>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</si>
  <si>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</si>
  <si>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</si>
  <si>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</si>
  <si>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</si>
  <si>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</si>
  <si>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</si>
  <si>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</si>
  <si>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</si>
  <si>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</si>
  <si>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</si>
  <si>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</si>
  <si>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</si>
  <si>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</si>
  <si>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</si>
  <si>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</si>
  <si>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</si>
  <si>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</si>
  <si>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</si>
  <si>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</si>
  <si>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</si>
  <si>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</si>
  <si>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</si>
  <si>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</si>
  <si>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</si>
  <si>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</si>
  <si>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</si>
  <si>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</si>
  <si>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</si>
  <si>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</si>
  <si>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</si>
  <si>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</si>
  <si>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</si>
  <si>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</si>
  <si>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</si>
  <si>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</si>
  <si>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</si>
  <si>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</si>
  <si>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</si>
  <si>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</si>
  <si>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</si>
  <si>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</si>
  <si>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</si>
  <si>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</si>
  <si>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</si>
  <si>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</si>
  <si>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</si>
  <si>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</si>
  <si>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</si>
  <si>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</si>
  <si>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</si>
  <si>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</si>
  <si>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</si>
  <si>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</si>
  <si>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</si>
  <si>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</si>
  <si>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</si>
  <si>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</si>
  <si>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</si>
  <si>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</si>
  <si>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</si>
  <si>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</si>
  <si>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</si>
  <si>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</si>
  <si>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</si>
  <si>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</si>
  <si>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</si>
  <si>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</si>
  <si>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</si>
  <si>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</si>
  <si>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</si>
  <si>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</si>
  <si>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</si>
  <si>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</si>
  <si>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</si>
  <si>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</si>
  <si>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</si>
  <si>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</si>
  <si>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</si>
  <si>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</si>
  <si>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</si>
  <si>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</si>
  <si>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</si>
  <si>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</si>
  <si>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</si>
  <si>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</si>
  <si>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</si>
  <si>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</si>
  <si>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</si>
  <si>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</si>
  <si>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</si>
  <si>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</si>
  <si>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</si>
  <si>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</si>
  <si>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</si>
  <si>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</si>
  <si>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</si>
  <si>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</si>
  <si>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</si>
  <si>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</si>
  <si>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</si>
  <si>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</si>
  <si>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</si>
  <si>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</si>
  <si>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</si>
  <si>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</si>
  <si>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</si>
  <si>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</si>
  <si>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</si>
  <si>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</si>
  <si>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</si>
  <si>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</si>
  <si>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</si>
  <si>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</si>
  <si>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</si>
  <si>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</si>
  <si>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</si>
  <si>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</si>
  <si>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</si>
  <si>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</si>
  <si>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</si>
  <si>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</si>
  <si>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</si>
  <si>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</si>
  <si>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</si>
  <si>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</si>
  <si>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</si>
  <si>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</si>
  <si>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</si>
  <si>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</si>
  <si>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</si>
  <si>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</si>
  <si>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</si>
  <si>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</si>
  <si>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</si>
  <si>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</si>
  <si>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</si>
  <si>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</si>
  <si>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</si>
  <si>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</si>
  <si>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</si>
  <si>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</si>
  <si>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</si>
  <si>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</si>
  <si>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</si>
  <si>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</si>
  <si>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</si>
  <si>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</si>
  <si>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</si>
  <si>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</si>
  <si>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</si>
  <si>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</si>
  <si>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</si>
  <si>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</si>
  <si>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</si>
  <si>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</si>
  <si>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</si>
  <si>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</si>
  <si>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</si>
  <si>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</si>
  <si>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</si>
  <si>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</si>
  <si>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</si>
  <si>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</si>
  <si>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</si>
  <si>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</si>
  <si>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</si>
  <si>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</si>
  <si>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</si>
  <si>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</si>
  <si>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</si>
  <si>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</si>
  <si>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</si>
  <si>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</si>
  <si>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</si>
  <si>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</si>
  <si>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</si>
  <si>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</si>
  <si>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</si>
  <si>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</si>
  <si>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</si>
  <si>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</si>
  <si>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</si>
  <si>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</si>
  <si>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</si>
  <si>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</si>
  <si>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</si>
  <si>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</si>
  <si>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</si>
  <si>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</si>
  <si>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</si>
  <si>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</si>
  <si>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</si>
  <si>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</si>
  <si>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</si>
  <si>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</si>
  <si>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</si>
  <si>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</si>
  <si>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</si>
  <si>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</si>
  <si>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</si>
  <si>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</si>
  <si>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</si>
  <si>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</si>
  <si>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</si>
  <si>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</si>
  <si>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</si>
  <si>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</si>
  <si>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</si>
  <si>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</si>
  <si>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</si>
  <si>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</si>
  <si>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</si>
  <si>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</si>
  <si>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</si>
  <si>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</si>
  <si>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</si>
  <si>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</si>
  <si>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</si>
  <si>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</si>
  <si>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</si>
  <si>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</si>
  <si>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</si>
  <si>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</si>
  <si>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</si>
  <si>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</si>
  <si>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</si>
  <si>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</si>
  <si>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</si>
  <si>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</si>
  <si>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</si>
  <si>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</si>
  <si>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</si>
  <si>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</si>
  <si>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</si>
  <si>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</si>
  <si>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</si>
  <si>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</si>
  <si>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</si>
  <si>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</si>
  <si>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</si>
  <si>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</si>
  <si>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</si>
  <si>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</si>
  <si>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</si>
  <si>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</si>
  <si>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</si>
  <si>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</si>
  <si>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</si>
  <si>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</si>
  <si>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</si>
  <si>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</si>
  <si>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</si>
  <si>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</si>
  <si>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</si>
  <si>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</si>
  <si>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</si>
  <si>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</si>
  <si>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</si>
  <si>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</si>
  <si>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</si>
  <si>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</si>
  <si>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</si>
  <si>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</si>
  <si>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</si>
  <si>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</si>
  <si>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</si>
  <si>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</si>
  <si>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</si>
  <si>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</si>
  <si>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</si>
  <si>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</si>
  <si>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</si>
  <si>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</si>
  <si>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</si>
  <si>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</si>
  <si>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</si>
  <si>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</si>
  <si>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</si>
  <si>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</si>
  <si>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</si>
  <si>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</si>
  <si>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</si>
  <si>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</si>
  <si>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</si>
  <si>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</si>
  <si>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</si>
  <si>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</si>
  <si>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</si>
  <si>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</si>
  <si>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</si>
  <si>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</si>
  <si>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</si>
  <si>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</si>
  <si>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</si>
  <si>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</si>
  <si>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</si>
  <si>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</si>
  <si>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</si>
  <si>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</si>
  <si>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</si>
  <si>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</si>
  <si>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</si>
  <si>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</si>
  <si>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</si>
  <si>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</si>
  <si>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</si>
  <si>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</si>
  <si>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</si>
  <si>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</si>
  <si>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</si>
  <si>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</si>
  <si>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</si>
  <si>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</si>
  <si>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</si>
  <si>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</si>
  <si>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</si>
  <si>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</si>
  <si>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</si>
  <si>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</si>
  <si>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</si>
  <si>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</si>
  <si>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</si>
  <si>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</si>
  <si>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</si>
  <si>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</si>
  <si>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</si>
  <si>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</si>
  <si>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</si>
  <si>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</si>
  <si>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</si>
  <si>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</si>
  <si>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</si>
  <si>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</si>
  <si>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</si>
  <si>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</si>
  <si>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</si>
  <si>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</si>
  <si>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</si>
  <si>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</si>
  <si>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</si>
  <si>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</si>
  <si>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</si>
  <si>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</si>
  <si>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</si>
  <si>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</si>
  <si>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</si>
  <si>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</si>
  <si>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</si>
  <si>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</si>
  <si>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</si>
  <si>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</si>
  <si>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</si>
  <si>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</si>
  <si>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</si>
  <si>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</si>
  <si>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</si>
  <si>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</si>
  <si>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</si>
  <si>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</si>
  <si>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</si>
  <si>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</si>
  <si>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</si>
  <si>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</si>
  <si>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</si>
  <si>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</si>
  <si>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</si>
  <si>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</si>
  <si>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</si>
  <si>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</si>
  <si>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</si>
  <si>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</si>
  <si>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</si>
  <si>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</si>
  <si>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</si>
  <si>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</si>
  <si>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</si>
  <si>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</si>
  <si>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</si>
  <si>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</si>
  <si>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</si>
  <si>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</si>
  <si>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</si>
  <si>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</si>
  <si>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</si>
  <si>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</si>
  <si>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</si>
  <si>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</si>
  <si>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</si>
  <si>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</si>
  <si>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</si>
  <si>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</si>
  <si>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</si>
  <si>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</si>
  <si>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</si>
  <si>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</si>
  <si>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</si>
  <si>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</si>
  <si>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</si>
  <si>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</si>
  <si>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</si>
  <si>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</si>
  <si>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</si>
  <si>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</si>
  <si>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</si>
  <si>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</si>
  <si>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</si>
  <si>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</si>
  <si>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</si>
  <si>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</si>
  <si>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</si>
  <si>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</si>
  <si>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</si>
  <si>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</si>
  <si>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</si>
  <si>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</si>
  <si>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</si>
  <si>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</si>
  <si>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</si>
  <si>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</si>
  <si>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</si>
  <si>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</si>
  <si>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</si>
  <si>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</si>
  <si>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</si>
  <si>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</si>
  <si>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</si>
  <si>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</si>
  <si>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</si>
  <si>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</si>
  <si>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</si>
  <si>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</si>
  <si>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</si>
  <si>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</si>
  <si>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</si>
  <si>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</si>
  <si>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</si>
  <si>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</si>
  <si>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</si>
  <si>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</si>
  <si>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</si>
  <si>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</si>
  <si>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</si>
  <si>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</si>
  <si>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</si>
  <si>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</si>
  <si>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</si>
  <si>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</si>
  <si>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</si>
  <si>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</si>
  <si>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</si>
  <si>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</si>
  <si>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</si>
  <si>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</si>
  <si>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</si>
  <si>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</si>
  <si>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</si>
  <si>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</si>
  <si>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</si>
  <si>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</si>
  <si>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</si>
  <si>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</si>
  <si>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</si>
  <si>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</si>
  <si>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</si>
  <si>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</si>
  <si>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</si>
  <si>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</si>
  <si>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</si>
  <si>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</si>
  <si>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</si>
  <si>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</si>
  <si>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</si>
  <si>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</si>
  <si>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</si>
  <si>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</si>
  <si>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</si>
  <si>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</si>
  <si>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</si>
  <si>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</si>
  <si>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</si>
  <si>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</si>
  <si>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</si>
  <si>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</si>
  <si>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</si>
  <si>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</si>
  <si>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</si>
  <si>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</si>
  <si>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</si>
  <si>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</si>
  <si>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</si>
  <si>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</si>
  <si>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</si>
  <si>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</si>
  <si>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</si>
  <si>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</si>
  <si>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</si>
  <si>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</si>
  <si>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</si>
  <si>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</si>
  <si>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</si>
  <si>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</si>
  <si>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</si>
  <si>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</si>
  <si>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</si>
  <si>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</si>
  <si>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</si>
  <si>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</si>
  <si>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</si>
  <si>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</si>
  <si>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</si>
  <si>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</si>
  <si>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</si>
  <si>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</si>
  <si>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</si>
  <si>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</si>
  <si>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</si>
  <si>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</si>
  <si>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</si>
  <si>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</si>
  <si>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</si>
  <si>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</si>
  <si>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</si>
  <si>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</si>
  <si>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</si>
  <si>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</si>
  <si>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</si>
  <si>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</si>
  <si>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</si>
  <si>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</si>
  <si>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</si>
  <si>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</si>
  <si>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</si>
  <si>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</si>
  <si>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</si>
  <si>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</si>
  <si>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</si>
  <si>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</si>
  <si>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</si>
  <si>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</si>
  <si>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</si>
  <si>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</si>
  <si>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</si>
  <si>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</si>
  <si>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</si>
  <si>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</si>
  <si>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</si>
  <si>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</si>
  <si>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</si>
  <si>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</si>
  <si>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</si>
  <si>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</si>
  <si>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</si>
  <si>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</si>
  <si>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</si>
  <si>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</si>
  <si>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</si>
  <si>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</si>
  <si>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</si>
  <si>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</si>
  <si>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</si>
  <si>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</si>
  <si>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</si>
  <si>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</si>
  <si>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</si>
  <si>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</si>
  <si>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</si>
  <si>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</si>
  <si>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</si>
  <si>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</si>
  <si>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</si>
  <si>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</si>
  <si>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</si>
  <si>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</si>
  <si>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</si>
  <si>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</si>
  <si>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</si>
  <si>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</si>
  <si>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</si>
  <si>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</si>
  <si>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</si>
  <si>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</si>
  <si>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</si>
  <si>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</si>
  <si>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</si>
  <si>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</si>
  <si>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</si>
  <si>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</si>
  <si>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</si>
  <si>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</si>
  <si>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</si>
  <si>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</si>
  <si>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</si>
  <si>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</si>
  <si>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</si>
  <si>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</si>
  <si>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</si>
  <si>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</si>
  <si>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</si>
  <si>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</si>
  <si>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</si>
  <si>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</si>
  <si>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</si>
  <si>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</si>
  <si>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</si>
  <si>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</si>
  <si>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</si>
  <si>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</si>
  <si>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</si>
  <si>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</si>
  <si>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</si>
  <si>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</si>
  <si>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</si>
  <si>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</si>
  <si>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</si>
  <si>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</si>
  <si>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</si>
  <si>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</si>
  <si>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</si>
  <si>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</si>
  <si>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</si>
  <si>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</si>
  <si>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</si>
  <si>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</si>
  <si>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</si>
  <si>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</si>
  <si>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</si>
  <si>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</si>
  <si>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</si>
  <si>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</si>
  <si>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</si>
  <si>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</si>
  <si>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</si>
  <si>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</si>
  <si>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</si>
  <si>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</si>
  <si>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</si>
  <si>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</si>
  <si>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</si>
  <si>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</si>
  <si>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</si>
  <si>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</si>
  <si>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</si>
  <si>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</si>
  <si>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</si>
  <si>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</si>
  <si>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</si>
  <si>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</si>
  <si>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</si>
  <si>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</si>
  <si>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</si>
  <si>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</si>
  <si>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</si>
  <si>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</si>
  <si>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</si>
  <si>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</si>
  <si>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</si>
  <si>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</si>
  <si>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</si>
  <si>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</si>
  <si>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</si>
  <si>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</si>
  <si>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</si>
  <si>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</si>
  <si>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</si>
  <si>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</si>
  <si>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</si>
  <si>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</si>
  <si>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</si>
  <si>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</si>
  <si>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</si>
  <si>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</si>
  <si>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</si>
  <si>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</si>
  <si>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</si>
  <si>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</si>
  <si>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</si>
  <si>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</si>
  <si>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</si>
  <si>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</si>
  <si>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</si>
  <si>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</si>
  <si>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</si>
  <si>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</si>
  <si>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</si>
  <si>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</si>
  <si>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</si>
  <si>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</si>
  <si>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</si>
  <si>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</si>
  <si>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</si>
  <si>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</si>
  <si>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</si>
  <si>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</si>
  <si>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</si>
  <si>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</si>
  <si>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</si>
  <si>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</si>
  <si>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</si>
  <si>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</si>
  <si>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</si>
  <si>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</si>
  <si>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</si>
  <si>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</si>
  <si>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</si>
  <si>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</si>
  <si>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</si>
  <si>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</si>
  <si>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</si>
  <si>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</si>
  <si>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</si>
  <si>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</si>
  <si>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</si>
  <si>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</si>
  <si>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</si>
  <si>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</si>
  <si>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</si>
  <si>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</si>
  <si>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</si>
  <si>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</si>
  <si>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</si>
  <si>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</si>
  <si>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</si>
  <si>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</si>
  <si>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</si>
  <si>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</si>
  <si>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</si>
  <si>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</si>
  <si>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</si>
  <si>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</si>
  <si>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</si>
  <si>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</si>
  <si>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</si>
  <si>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</si>
  <si>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</si>
  <si>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</si>
  <si>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</si>
  <si>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</si>
  <si>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</si>
  <si>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</si>
  <si>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</si>
  <si>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</si>
  <si>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</si>
  <si>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</si>
  <si>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</si>
  <si>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</si>
  <si>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</si>
  <si>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</si>
  <si>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</si>
  <si>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</si>
  <si>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</si>
  <si>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</si>
  <si>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</si>
  <si>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</si>
  <si>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</si>
  <si>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</si>
  <si>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</si>
  <si>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</si>
  <si>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</si>
  <si>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</si>
  <si>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</si>
  <si>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</si>
  <si>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</si>
  <si>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</si>
  <si>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</si>
  <si>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</si>
  <si>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</si>
  <si>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</si>
  <si>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</si>
  <si>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</si>
  <si>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</si>
  <si>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</si>
  <si>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</si>
  <si>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</si>
  <si>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</si>
  <si>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</si>
  <si>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</si>
  <si>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</si>
  <si>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</si>
  <si>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</si>
  <si>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</si>
  <si>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</si>
  <si>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</si>
  <si>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</si>
  <si>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</si>
  <si>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</si>
  <si>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</si>
  <si>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</si>
  <si>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</si>
  <si>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</si>
  <si>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</si>
  <si>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</si>
  <si>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</si>
  <si>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</si>
  <si>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</si>
  <si>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</si>
  <si>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</si>
  <si>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</si>
  <si>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</si>
  <si>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</si>
  <si>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</si>
  <si>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</si>
  <si>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</si>
  <si>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</si>
  <si>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</si>
  <si>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</si>
  <si>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</si>
  <si>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</si>
  <si>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</si>
  <si>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</si>
  <si>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</si>
  <si>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</si>
  <si>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</si>
  <si>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</si>
  <si>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</si>
  <si>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</si>
  <si>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</si>
  <si>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</si>
  <si>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</si>
  <si>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</si>
  <si>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</si>
  <si>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</si>
  <si>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</si>
  <si>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</si>
  <si>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</si>
  <si>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</si>
  <si>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</si>
  <si>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</si>
  <si>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</si>
  <si>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</si>
  <si>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</si>
  <si>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</si>
  <si>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</si>
  <si>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</si>
  <si>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</si>
  <si>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</si>
  <si>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</si>
  <si>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</si>
  <si>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</si>
  <si>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</si>
  <si>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</si>
  <si>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</si>
  <si>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</si>
  <si>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</si>
  <si>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</si>
  <si>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</si>
  <si>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</si>
  <si>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</si>
  <si>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</si>
  <si>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</si>
  <si>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</si>
  <si>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</si>
  <si>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</si>
  <si>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</si>
  <si>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</si>
  <si>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</si>
  <si>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</si>
  <si>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</si>
  <si>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</si>
  <si>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</si>
  <si>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</si>
  <si>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</si>
  <si>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</si>
  <si>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</si>
  <si>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</si>
  <si>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</si>
  <si>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</si>
  <si>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</si>
  <si>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</si>
  <si>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</si>
  <si>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</si>
  <si>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</si>
  <si>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</si>
  <si>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</si>
  <si>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</si>
  <si>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</si>
  <si>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</si>
  <si>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</si>
  <si>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</si>
  <si>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</si>
  <si>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</si>
  <si>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</si>
  <si>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</si>
  <si>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</si>
  <si>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</si>
  <si>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</si>
  <si>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</si>
  <si>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</si>
  <si>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</si>
  <si>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</si>
  <si>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</si>
  <si>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</si>
  <si>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</si>
  <si>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</si>
  <si>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</si>
  <si>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</si>
  <si>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</si>
  <si>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</si>
  <si>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</si>
  <si>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</si>
  <si>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</si>
  <si>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</si>
  <si>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</si>
  <si>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</si>
  <si>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</si>
  <si>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</si>
  <si>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</si>
  <si>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</si>
  <si>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</si>
  <si>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</si>
  <si>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</si>
  <si>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</si>
  <si>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</si>
  <si>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</si>
  <si>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</si>
  <si>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</si>
  <si>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</si>
  <si>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</si>
  <si>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</si>
  <si>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</si>
  <si>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</si>
  <si>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</si>
  <si>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</si>
  <si>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</si>
  <si>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</si>
  <si>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</si>
  <si>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</si>
  <si>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</si>
  <si>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</si>
  <si>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</si>
  <si>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</si>
  <si>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</si>
  <si>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</si>
  <si>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</si>
  <si>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</si>
  <si>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</si>
  <si>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</si>
  <si>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</si>
  <si>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</si>
  <si>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</si>
  <si>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</si>
  <si>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</si>
  <si>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</si>
  <si>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</si>
  <si>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</si>
  <si>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</si>
  <si>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</si>
  <si>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</si>
  <si>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</si>
  <si>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</si>
  <si>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</si>
  <si>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</si>
  <si>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</si>
  <si>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</si>
  <si>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</si>
  <si>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</si>
  <si>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</si>
  <si>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</si>
  <si>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</si>
  <si>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</si>
  <si>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</si>
  <si>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</si>
  <si>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</si>
  <si>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</si>
  <si>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</si>
  <si>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</si>
  <si>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</si>
  <si>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</si>
  <si>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</si>
  <si>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</si>
  <si>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</si>
  <si>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</si>
  <si>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</si>
  <si>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</si>
  <si>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</si>
  <si>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</si>
  <si>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</si>
  <si>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</si>
  <si>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</si>
  <si>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</si>
  <si>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</si>
  <si>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</si>
  <si>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</si>
  <si>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</si>
  <si>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</si>
  <si>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</si>
  <si>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</si>
  <si>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</si>
  <si>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</si>
  <si>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</si>
  <si>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</si>
  <si>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</si>
  <si>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</si>
  <si>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</si>
  <si>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</si>
  <si>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</si>
  <si>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</si>
  <si>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</si>
  <si>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</si>
  <si>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</si>
  <si>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</si>
  <si>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</si>
  <si>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</si>
  <si>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</si>
  <si>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</si>
  <si>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</si>
  <si>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</si>
  <si>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</si>
  <si>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</si>
  <si>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</si>
  <si>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</si>
  <si>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</si>
  <si>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</si>
  <si>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</si>
  <si>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</si>
  <si>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</si>
  <si>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</si>
  <si>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</si>
  <si>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</si>
  <si>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</si>
  <si>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</si>
  <si>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</si>
  <si>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</si>
  <si>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</si>
  <si>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</si>
  <si>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</si>
  <si>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</si>
  <si>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</si>
  <si>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</si>
  <si>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</si>
  <si>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</si>
  <si>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</si>
  <si>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</si>
  <si>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</si>
  <si>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</si>
  <si>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</si>
  <si>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</si>
  <si>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</si>
  <si>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</si>
  <si>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</si>
  <si>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</si>
  <si>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</si>
  <si>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</si>
  <si>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</si>
  <si>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</si>
  <si>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</si>
  <si>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</si>
  <si>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</si>
  <si>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</si>
  <si>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</si>
  <si>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</si>
  <si>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</si>
  <si>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</si>
  <si>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</si>
  <si>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</si>
  <si>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</si>
  <si>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</si>
  <si>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</si>
  <si>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</si>
  <si>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</si>
  <si>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</si>
  <si>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</si>
  <si>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</si>
  <si>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</si>
  <si>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</si>
  <si>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</si>
  <si>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</si>
  <si>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</si>
  <si>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</si>
  <si>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</si>
  <si>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</si>
  <si>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</si>
  <si>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</si>
  <si>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</si>
  <si>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</si>
  <si>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</si>
  <si>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</si>
  <si>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</si>
  <si>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</si>
  <si>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</si>
  <si>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</si>
  <si>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</si>
  <si>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</si>
  <si>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</si>
  <si>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</si>
  <si>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</si>
  <si>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</si>
  <si>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</si>
  <si>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</si>
  <si>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</si>
  <si>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</si>
  <si>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</si>
  <si>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</si>
  <si>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</si>
  <si>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</si>
  <si>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</si>
  <si>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</si>
  <si>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</si>
  <si>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</si>
  <si>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</si>
  <si>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</si>
  <si>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</si>
  <si>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</si>
  <si>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</si>
  <si>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</si>
  <si>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</si>
  <si>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</si>
  <si>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</si>
  <si>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</si>
  <si>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</si>
  <si>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</si>
  <si>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</si>
  <si>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</si>
  <si>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</si>
  <si>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</si>
  <si>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</si>
  <si>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</si>
  <si>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</si>
  <si>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</si>
  <si>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</si>
  <si>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</si>
  <si>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</si>
  <si>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</si>
  <si>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</si>
  <si>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</si>
  <si>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</si>
  <si>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</si>
  <si>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</si>
  <si>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</si>
  <si>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</si>
  <si>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</si>
  <si>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</si>
  <si>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</si>
  <si>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</si>
  <si>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</si>
  <si>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</si>
  <si>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</si>
  <si>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</si>
  <si>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</si>
  <si>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</si>
  <si>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</si>
  <si>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</si>
  <si>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</si>
  <si>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</si>
  <si>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</si>
  <si>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</si>
  <si>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</si>
  <si>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</si>
  <si>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</si>
  <si>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</si>
  <si>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</si>
  <si>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</si>
  <si>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</si>
  <si>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</si>
  <si>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</si>
  <si>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</si>
  <si>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</si>
  <si>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</si>
  <si>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</si>
  <si>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</si>
  <si>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</si>
  <si>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</si>
  <si>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</si>
  <si>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</si>
  <si>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</si>
  <si>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</si>
  <si>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</si>
  <si>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</si>
  <si>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</si>
  <si>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</si>
  <si>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</si>
  <si>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</si>
  <si>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</si>
  <si>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</si>
  <si>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</si>
  <si>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</si>
  <si>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</si>
  <si>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</si>
  <si>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</si>
  <si>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</si>
  <si>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</si>
  <si>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</si>
  <si>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</si>
  <si>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</si>
  <si>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</si>
  <si>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</si>
  <si>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</si>
  <si>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</si>
  <si>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</si>
  <si>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</si>
  <si>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</si>
  <si>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</si>
  <si>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</si>
  <si>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</si>
  <si>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</si>
  <si>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</si>
  <si>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</si>
  <si>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</si>
  <si>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</si>
  <si>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</si>
  <si>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</si>
  <si>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</si>
  <si>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</si>
  <si>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</si>
  <si>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</si>
  <si>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</si>
  <si>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</si>
  <si>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</si>
  <si>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</si>
  <si>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</si>
  <si>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</si>
  <si>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</si>
  <si>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</si>
  <si>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</si>
  <si>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</si>
  <si>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</si>
  <si>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</si>
  <si>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</si>
  <si>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</si>
  <si>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</si>
  <si>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</si>
  <si>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</si>
  <si>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</si>
  <si>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</si>
  <si>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</si>
  <si>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</si>
  <si>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</si>
  <si>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</si>
  <si>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</si>
  <si>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</si>
  <si>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</si>
  <si>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</si>
  <si>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</si>
  <si>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</si>
  <si>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</si>
  <si>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</si>
  <si>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</si>
  <si>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</si>
  <si>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</si>
  <si>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</si>
  <si>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</si>
  <si>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</si>
  <si>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</si>
  <si>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</si>
  <si>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</si>
  <si>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</si>
  <si>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</si>
  <si>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</si>
  <si>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</si>
  <si>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</si>
  <si>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</si>
  <si>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</si>
  <si>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</si>
  <si>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</si>
  <si>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</si>
  <si>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</si>
  <si>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</si>
  <si>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</si>
  <si>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</si>
  <si>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</si>
  <si>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</si>
  <si>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</si>
  <si>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</si>
  <si>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</si>
  <si>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</si>
  <si>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</si>
  <si>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</si>
  <si>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</si>
  <si>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</si>
  <si>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</si>
  <si>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</si>
  <si>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</si>
  <si>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</si>
  <si>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</si>
  <si>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</si>
  <si>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</si>
  <si>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</si>
  <si>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</si>
  <si>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</si>
  <si>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</si>
  <si>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</si>
  <si>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</si>
  <si>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</si>
  <si>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</si>
  <si>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</si>
  <si>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</si>
  <si>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</si>
  <si>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</si>
  <si>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</si>
  <si>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</si>
  <si>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</si>
  <si>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</si>
  <si>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</si>
  <si>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</si>
  <si>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</si>
  <si>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</si>
  <si>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</si>
  <si>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</si>
  <si>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</si>
  <si>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</si>
  <si>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</si>
  <si>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</si>
  <si>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</si>
  <si>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</si>
  <si>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</si>
  <si>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</si>
  <si>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</si>
  <si>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</si>
  <si>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</si>
  <si>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</si>
  <si>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</si>
  <si>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</si>
  <si>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</si>
  <si>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</si>
  <si>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</si>
  <si>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</si>
  <si>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</si>
  <si>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</si>
  <si>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</si>
  <si>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</si>
  <si>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</si>
  <si>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</si>
  <si>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</si>
  <si>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</si>
  <si>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</si>
  <si>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</si>
  <si>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</si>
  <si>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</si>
  <si>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</si>
  <si>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</si>
  <si>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</si>
  <si>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</si>
  <si>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</si>
  <si>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</si>
  <si>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</si>
  <si>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</si>
  <si>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</si>
  <si>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</si>
  <si>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</si>
  <si>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</si>
  <si>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</si>
  <si>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</si>
  <si>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</si>
  <si>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</si>
  <si>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</si>
  <si>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</si>
  <si>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</si>
  <si>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</si>
  <si>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</si>
  <si>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</si>
  <si>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</si>
  <si>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</si>
  <si>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</si>
  <si>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</si>
  <si>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</si>
  <si>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</si>
  <si>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</si>
  <si>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</si>
  <si>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</si>
  <si>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</si>
  <si>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</si>
  <si>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</si>
  <si>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</si>
  <si>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</si>
  <si>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</si>
  <si>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</si>
  <si>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</si>
  <si>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</si>
  <si>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</si>
  <si>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</si>
  <si>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</si>
  <si>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</si>
  <si>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</si>
  <si>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</si>
  <si>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</si>
  <si>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</si>
  <si>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</si>
  <si>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</si>
  <si>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</si>
  <si>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</si>
  <si>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</si>
  <si>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</si>
  <si>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</si>
  <si>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</si>
  <si>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</si>
  <si>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</si>
  <si>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</si>
  <si>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</si>
  <si>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</si>
  <si>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</si>
  <si>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</si>
  <si>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</si>
  <si>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</si>
  <si>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</si>
  <si>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</si>
  <si>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</si>
  <si>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</si>
  <si>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</si>
  <si>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</si>
  <si>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</si>
  <si>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</si>
  <si>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</si>
  <si>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</si>
  <si>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</si>
  <si>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</si>
  <si>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</si>
  <si>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</si>
  <si>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</si>
  <si>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</si>
  <si>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</si>
  <si>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</si>
  <si>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</si>
  <si>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</si>
  <si>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</si>
  <si>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</si>
  <si>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</si>
  <si>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</si>
  <si>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</si>
  <si>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</si>
  <si>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</si>
  <si>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</si>
  <si>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</si>
  <si>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</si>
  <si>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</si>
  <si>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</si>
  <si>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</si>
  <si>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</si>
  <si>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</si>
  <si>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</si>
  <si>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</si>
  <si>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</si>
  <si>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</si>
  <si>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</si>
  <si>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</si>
  <si>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</si>
  <si>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</si>
  <si>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</si>
  <si>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</si>
  <si>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</si>
  <si>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</si>
  <si>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</si>
  <si>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</si>
  <si>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</si>
  <si>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</si>
  <si>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</si>
  <si>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</si>
  <si>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</si>
  <si>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</si>
  <si>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</si>
  <si>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</si>
  <si>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</si>
  <si>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</si>
  <si>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</si>
  <si>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</si>
  <si>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</si>
  <si>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</si>
  <si>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</si>
  <si>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</si>
  <si>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</si>
  <si>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</si>
  <si>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</si>
  <si>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</si>
  <si>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</si>
  <si>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</si>
  <si>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</si>
  <si>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</si>
  <si>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</si>
  <si>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</si>
  <si>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</si>
  <si>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</si>
  <si>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</si>
  <si>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</si>
  <si>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</si>
  <si>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</si>
  <si>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</si>
  <si>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</si>
  <si>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</si>
  <si>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</si>
  <si>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</si>
  <si>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</si>
  <si>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</si>
  <si>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</si>
  <si>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</si>
  <si>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</si>
  <si>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</si>
  <si>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</si>
  <si>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</si>
  <si>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</si>
  <si>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</si>
  <si>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</si>
  <si>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</si>
  <si>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</si>
  <si>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</si>
  <si>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</si>
  <si>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</si>
  <si>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</si>
  <si>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</si>
  <si>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</si>
  <si>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</si>
  <si>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</si>
  <si>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</si>
  <si>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</si>
  <si>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</si>
  <si>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</si>
  <si>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</si>
  <si>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</si>
  <si>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</si>
  <si>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</si>
  <si>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</si>
  <si>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</si>
  <si>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</si>
  <si>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</si>
  <si>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</si>
  <si>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</si>
  <si>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</si>
  <si>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</si>
  <si>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</si>
  <si>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</si>
  <si>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</si>
  <si>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</si>
  <si>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</si>
  <si>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</si>
  <si>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</si>
  <si>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</si>
  <si>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</si>
  <si>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</si>
  <si>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</si>
  <si>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</si>
  <si>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</si>
  <si>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</si>
  <si>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</si>
  <si>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</si>
  <si>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</si>
  <si>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</si>
  <si>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</si>
  <si>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</si>
  <si>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</si>
  <si>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</si>
  <si>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</si>
  <si>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</si>
  <si>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</si>
  <si>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</si>
  <si>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</si>
  <si>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</si>
  <si>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</si>
  <si>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</si>
  <si>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</si>
  <si>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</si>
  <si>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</si>
  <si>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</si>
  <si>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</si>
  <si>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</si>
  <si>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</si>
  <si>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</si>
  <si>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</si>
  <si>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</si>
  <si>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</si>
  <si>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</si>
  <si>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</si>
  <si>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</si>
  <si>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</si>
  <si>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</si>
  <si>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</si>
  <si>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</si>
  <si>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</si>
  <si>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</si>
  <si>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</si>
  <si>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</si>
  <si>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</si>
  <si>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</si>
  <si>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</si>
  <si>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</si>
  <si>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</si>
  <si>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</si>
  <si>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</si>
  <si>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</si>
  <si>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</si>
  <si>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</si>
  <si>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</si>
  <si>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</si>
  <si>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</si>
  <si>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</si>
  <si>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</si>
  <si>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</si>
  <si>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</si>
  <si>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</si>
  <si>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</si>
  <si>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</si>
  <si>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</si>
  <si>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</si>
  <si>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</si>
  <si>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</si>
  <si>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</si>
  <si>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</si>
  <si>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</si>
  <si>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</si>
  <si>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</si>
  <si>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</si>
  <si>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</si>
  <si>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</si>
  <si>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</si>
  <si>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</si>
  <si>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</si>
  <si>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</si>
  <si>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</si>
  <si>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</si>
  <si>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</si>
  <si>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</si>
  <si>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</si>
  <si>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</si>
  <si>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</si>
  <si>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</si>
  <si>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</si>
  <si>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</si>
  <si>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</si>
  <si>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</si>
  <si>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</si>
  <si>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</si>
  <si>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</si>
  <si>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</si>
  <si>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</si>
  <si>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</si>
  <si>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</si>
  <si>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</si>
  <si>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</si>
  <si>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</si>
  <si>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</si>
  <si>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</si>
  <si>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</si>
  <si>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</si>
  <si>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</si>
  <si>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</si>
  <si>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</si>
  <si>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</si>
  <si>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</si>
  <si>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</si>
  <si>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</si>
  <si>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</si>
  <si>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</si>
  <si>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</si>
  <si>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</si>
  <si>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</si>
  <si>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</si>
  <si>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</si>
  <si>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</si>
  <si>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</si>
  <si>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</si>
  <si>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</si>
  <si>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</si>
  <si>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</si>
  <si>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</si>
  <si>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</si>
  <si>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</si>
  <si>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</si>
  <si>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</si>
  <si>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</si>
  <si>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</si>
  <si>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</si>
  <si>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</si>
  <si>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</si>
  <si>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</si>
  <si>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</si>
  <si>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</si>
  <si>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</si>
  <si>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</si>
  <si>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</si>
  <si>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</si>
  <si>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</si>
  <si>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</si>
  <si>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</si>
  <si>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</si>
  <si>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</si>
  <si>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</si>
  <si>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</si>
  <si>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</si>
  <si>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</si>
  <si>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</si>
  <si>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</si>
  <si>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</si>
  <si>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</si>
  <si>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</si>
  <si>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</si>
  <si>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</si>
  <si>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</si>
  <si>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</si>
  <si>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</si>
  <si>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</si>
  <si>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</si>
  <si>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</si>
  <si>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</si>
  <si>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</si>
  <si>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</si>
  <si>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</si>
  <si>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</si>
  <si>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</si>
  <si>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</si>
  <si>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</si>
  <si>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</si>
  <si>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</si>
  <si>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</si>
  <si>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</si>
  <si>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</si>
  <si>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</si>
  <si>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</si>
  <si>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</si>
  <si>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</si>
  <si>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</si>
  <si>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</si>
  <si>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</si>
  <si>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</si>
  <si>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</si>
  <si>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</si>
  <si>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</si>
  <si>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</si>
  <si>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</si>
  <si>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</si>
  <si>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</si>
  <si>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</si>
  <si>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</si>
  <si>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</si>
  <si>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</si>
  <si>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</si>
  <si>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</si>
  <si>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</si>
  <si>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</si>
  <si>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</si>
  <si>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</si>
  <si>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</si>
  <si>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</si>
  <si>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</si>
  <si>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</si>
  <si>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</si>
  <si>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</si>
  <si>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</si>
  <si>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</si>
  <si>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</si>
  <si>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</si>
  <si>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</si>
  <si>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</si>
  <si>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</si>
  <si>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</si>
  <si>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</si>
  <si>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</si>
  <si>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</si>
  <si>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</si>
  <si>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</si>
  <si>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</si>
  <si>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</si>
  <si>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</si>
  <si>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</si>
  <si>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</si>
  <si>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</si>
  <si>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</si>
  <si>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</si>
  <si>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</si>
  <si>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</si>
  <si>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</si>
  <si>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</si>
  <si>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</si>
  <si>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</si>
  <si>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</si>
  <si>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</si>
  <si>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</si>
  <si>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</si>
  <si>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</si>
  <si>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</si>
  <si>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</si>
  <si>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</si>
  <si>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</si>
  <si>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</si>
  <si>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</si>
  <si>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</si>
  <si>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</si>
  <si>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</si>
  <si>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</si>
  <si>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</si>
  <si>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</si>
  <si>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</si>
  <si>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</si>
  <si>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</si>
  <si>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</si>
  <si>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</si>
  <si>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</si>
  <si>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</si>
  <si>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</si>
  <si>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</si>
  <si>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</si>
  <si>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</si>
  <si>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</si>
  <si>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</si>
  <si>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</si>
  <si>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</si>
  <si>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</si>
  <si>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</si>
  <si>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</si>
  <si>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</si>
  <si>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</si>
  <si>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</si>
  <si>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</si>
  <si>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</si>
  <si>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</si>
  <si>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</si>
  <si>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</si>
  <si>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</si>
  <si>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</si>
  <si>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</si>
  <si>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</si>
  <si>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</si>
  <si>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</si>
  <si>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</si>
  <si>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</si>
  <si>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</si>
  <si>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</si>
  <si>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</si>
  <si>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</si>
  <si>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</si>
  <si>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</si>
  <si>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</si>
  <si>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</si>
  <si>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</si>
  <si>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</si>
  <si>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</si>
  <si>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</si>
  <si>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</si>
  <si>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</si>
  <si>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</si>
  <si>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</si>
  <si>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</si>
  <si>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</si>
  <si>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</si>
  <si>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</si>
  <si>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</si>
  <si>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</si>
  <si>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</si>
  <si>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</si>
  <si>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</si>
  <si>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</si>
  <si>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</si>
  <si>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</si>
  <si>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</si>
  <si>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</si>
  <si>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</si>
  <si>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</si>
  <si>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</si>
  <si>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</si>
  <si>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</si>
  <si>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</si>
  <si>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</si>
  <si>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</si>
  <si>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</si>
  <si>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</si>
  <si>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</si>
  <si>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</si>
  <si>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</si>
  <si>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</si>
  <si>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</si>
  <si>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</si>
  <si>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</si>
  <si>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</si>
  <si>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</si>
  <si>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</si>
  <si>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</si>
  <si>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</si>
  <si>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</si>
  <si>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</si>
  <si>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</si>
  <si>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</si>
  <si>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</si>
  <si>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</si>
  <si>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</si>
  <si>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</si>
  <si>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</si>
  <si>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</si>
  <si>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</si>
  <si>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</si>
  <si>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</si>
  <si>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</si>
  <si>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</si>
  <si>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</si>
  <si>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</si>
  <si>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</si>
  <si>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</si>
  <si>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</si>
  <si>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</si>
  <si>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</si>
  <si>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</si>
  <si>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</si>
  <si>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</si>
  <si>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</si>
  <si>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</si>
  <si>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</si>
  <si>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</si>
  <si>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</si>
  <si>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</si>
  <si>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</si>
  <si>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</si>
  <si>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</si>
  <si>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</si>
  <si>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</si>
  <si>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</si>
  <si>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</si>
  <si>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</si>
  <si>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</si>
  <si>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</si>
  <si>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</si>
  <si>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</si>
  <si>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</si>
  <si>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</si>
  <si>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</si>
  <si>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</si>
  <si>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</si>
  <si>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</si>
  <si>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</si>
  <si>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</si>
  <si>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</si>
  <si>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</si>
  <si>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</si>
  <si>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</si>
  <si>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</si>
  <si>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</si>
  <si>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</si>
  <si>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</si>
  <si>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</si>
  <si>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</si>
  <si>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</si>
  <si>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</si>
  <si>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</si>
  <si>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</si>
  <si>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</si>
  <si>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</si>
  <si>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</si>
  <si>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</si>
  <si>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</si>
  <si>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</si>
  <si>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</si>
  <si>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</si>
  <si>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</si>
  <si>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</si>
  <si>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</si>
  <si>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</si>
  <si>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</si>
  <si>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</si>
  <si>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</si>
  <si>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</si>
  <si>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</si>
  <si>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</si>
  <si>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</si>
  <si>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</si>
  <si>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</si>
  <si>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</si>
  <si>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</si>
  <si>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</si>
  <si>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</si>
  <si>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</si>
  <si>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</si>
  <si>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</si>
  <si>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</si>
  <si>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</si>
  <si>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</si>
  <si>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</si>
  <si>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</si>
  <si>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</si>
  <si>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</si>
  <si>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</si>
  <si>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</si>
  <si>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</si>
  <si>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</si>
  <si>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</si>
  <si>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</si>
  <si>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</si>
  <si>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</si>
  <si>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</si>
  <si>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</si>
  <si>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</si>
  <si>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</si>
  <si>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</si>
  <si>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</si>
  <si>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</si>
  <si>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</si>
  <si>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</si>
  <si>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</si>
  <si>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</si>
  <si>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</si>
  <si>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</si>
  <si>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</si>
  <si>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</si>
  <si>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</si>
  <si>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</si>
  <si>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</si>
  <si>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</si>
  <si>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</si>
  <si>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</si>
  <si>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</si>
  <si>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</si>
  <si>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</si>
  <si>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</si>
  <si>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</si>
  <si>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</si>
  <si>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</si>
  <si>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</si>
  <si>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</si>
  <si>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</si>
  <si>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</si>
  <si>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</si>
  <si>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</si>
  <si>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</si>
  <si>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</si>
  <si>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</si>
  <si>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</si>
  <si>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</si>
  <si>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</si>
  <si>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</si>
  <si>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</si>
  <si>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</si>
  <si>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</si>
  <si>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</si>
  <si>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</si>
  <si>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</si>
  <si>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</si>
  <si>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</si>
  <si>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</si>
  <si>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</si>
  <si>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</si>
  <si>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</si>
  <si>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</si>
  <si>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</si>
  <si>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</si>
  <si>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</si>
  <si>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</si>
  <si>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</si>
  <si>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</si>
  <si>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</si>
  <si>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</si>
  <si>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</si>
  <si>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</si>
  <si>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</si>
  <si>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</si>
  <si>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</si>
  <si>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</si>
  <si>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</si>
  <si>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</si>
  <si>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</si>
  <si>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</si>
  <si>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</si>
  <si>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</si>
  <si>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</si>
  <si>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</si>
  <si>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</si>
  <si>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</si>
  <si>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</si>
  <si>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</si>
  <si>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</si>
  <si>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</si>
  <si>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</si>
  <si>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</si>
  <si>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</si>
  <si>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</si>
  <si>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</si>
  <si>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</si>
  <si>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</si>
  <si>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</si>
  <si>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</si>
  <si>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</si>
  <si>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</si>
  <si>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</si>
  <si>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</si>
  <si>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</si>
  <si>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</si>
  <si>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</si>
  <si>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</si>
  <si>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</si>
  <si>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</si>
  <si>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</si>
  <si>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</si>
  <si>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</si>
  <si>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</si>
  <si>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</si>
  <si>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</si>
  <si>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</si>
  <si>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</si>
  <si>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</si>
  <si>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</si>
  <si>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</si>
  <si>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</si>
  <si>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</si>
  <si>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</si>
  <si>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</si>
  <si>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</si>
  <si>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</si>
  <si>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</si>
  <si>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</si>
  <si>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</si>
  <si>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</si>
  <si>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</si>
  <si>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</si>
  <si>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</si>
  <si>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</si>
  <si>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</si>
  <si>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</si>
  <si>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</si>
  <si>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</si>
  <si>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</si>
  <si>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</si>
  <si>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</si>
  <si>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</si>
  <si>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</si>
  <si>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</si>
  <si>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</si>
  <si>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</si>
  <si>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</si>
  <si>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</si>
  <si>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</si>
  <si>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</si>
  <si>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</si>
  <si>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</si>
  <si>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</si>
  <si>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</si>
  <si>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</si>
  <si>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</si>
  <si>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</si>
  <si>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</si>
  <si>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</si>
  <si>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</si>
  <si>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</si>
  <si>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</si>
  <si>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</si>
  <si>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</si>
  <si>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</si>
  <si>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</si>
  <si>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</si>
  <si>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</si>
  <si>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</si>
  <si>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</si>
  <si>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</si>
  <si>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</si>
  <si>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</si>
  <si>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</si>
  <si>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</si>
  <si>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</si>
  <si>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</si>
  <si>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</si>
  <si>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</si>
  <si>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</si>
  <si>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</si>
  <si>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</si>
  <si>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</si>
  <si>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</si>
  <si>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</si>
  <si>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</si>
  <si>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</si>
  <si>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</si>
  <si>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</si>
  <si>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</si>
  <si>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</si>
  <si>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</si>
  <si>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</si>
  <si>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</si>
  <si>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</si>
  <si>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</si>
  <si>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</si>
  <si>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</si>
  <si>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</si>
  <si>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</si>
  <si>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</si>
  <si>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</si>
  <si>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</si>
  <si>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</si>
  <si>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</si>
  <si>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</si>
  <si>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</si>
  <si>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</si>
  <si>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</si>
  <si>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</si>
  <si>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</si>
  <si>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</si>
  <si>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</si>
  <si>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</si>
  <si>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</si>
  <si>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</si>
  <si>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</si>
  <si>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</si>
  <si>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</si>
  <si>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</si>
  <si>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</si>
  <si>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</si>
  <si>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</si>
  <si>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</si>
  <si>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</si>
  <si>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</si>
  <si>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</si>
  <si>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</si>
  <si>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</si>
  <si>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</si>
  <si>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</si>
  <si>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</si>
  <si>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</si>
  <si>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</si>
  <si>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</si>
  <si>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</si>
  <si>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</si>
  <si>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</si>
  <si>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</si>
  <si>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</si>
  <si>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</si>
  <si>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</si>
  <si>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</si>
  <si>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</si>
  <si>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</si>
  <si>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</si>
  <si>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</si>
  <si>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</si>
  <si>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</si>
  <si>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</si>
  <si>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</si>
  <si>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</si>
  <si>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</si>
  <si>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</si>
  <si>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</si>
  <si>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</si>
  <si>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</si>
  <si>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</si>
  <si>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</si>
  <si>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</si>
  <si>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</si>
  <si>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</si>
  <si>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</si>
  <si>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</si>
  <si>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</si>
  <si>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</si>
  <si>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</si>
  <si>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</si>
  <si>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</si>
  <si>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</si>
  <si>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</si>
  <si>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</si>
  <si>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</si>
  <si>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</si>
  <si>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</si>
  <si>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</si>
  <si>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</si>
  <si>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</si>
  <si>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</si>
  <si>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</si>
  <si>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</si>
  <si>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</si>
  <si>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</si>
  <si>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</si>
  <si>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</si>
  <si>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</si>
  <si>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</si>
  <si>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</si>
  <si>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</si>
  <si>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</si>
  <si>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</si>
  <si>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</si>
  <si>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</si>
  <si>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</si>
  <si>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</si>
  <si>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</si>
  <si>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</si>
  <si>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</si>
  <si>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</si>
  <si>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</si>
  <si>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</si>
  <si>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</si>
  <si>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</si>
  <si>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</si>
  <si>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</si>
  <si>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</si>
  <si>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</si>
  <si>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</si>
  <si>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</si>
  <si>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</si>
  <si>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</si>
  <si>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</si>
  <si>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</si>
  <si>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</si>
  <si>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</si>
  <si>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</si>
  <si>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</si>
  <si>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</si>
  <si>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</si>
  <si>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</si>
  <si>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</si>
  <si>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</si>
  <si>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</si>
  <si>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</si>
  <si>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</si>
  <si>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</si>
  <si>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</si>
  <si>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</si>
  <si>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</si>
  <si>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</si>
  <si>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</si>
  <si>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</si>
  <si>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</si>
  <si>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</si>
  <si>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</si>
  <si>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</si>
  <si>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</si>
  <si>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</si>
  <si>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</si>
  <si>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</si>
  <si>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</si>
  <si>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</si>
  <si>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</si>
  <si>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</si>
  <si>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</si>
  <si>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</si>
  <si>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</si>
  <si>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</si>
  <si>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</si>
  <si>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</si>
  <si>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</si>
  <si>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</si>
  <si>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</si>
  <si>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</si>
  <si>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</si>
  <si>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</si>
  <si>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</si>
  <si>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</si>
  <si>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</si>
  <si>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</si>
  <si>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</si>
  <si>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</si>
  <si>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</si>
  <si>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</si>
  <si>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</si>
  <si>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</si>
  <si>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</si>
  <si>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</si>
  <si>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</si>
  <si>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</si>
  <si>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</si>
  <si>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</si>
  <si>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</si>
  <si>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</si>
  <si>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</si>
  <si>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</si>
  <si>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</si>
  <si>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</si>
  <si>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</si>
  <si>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</si>
  <si>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</si>
  <si>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</si>
  <si>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</si>
  <si>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</si>
  <si>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</si>
  <si>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</si>
  <si>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</si>
  <si>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</si>
  <si>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</si>
  <si>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</si>
  <si>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</si>
  <si>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</si>
  <si>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</si>
  <si>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</si>
  <si>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</si>
  <si>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</si>
  <si>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</si>
  <si>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</si>
  <si>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</si>
  <si>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</si>
  <si>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</si>
  <si>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</si>
  <si>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</si>
  <si>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</si>
  <si>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</si>
  <si>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</si>
  <si>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</si>
  <si>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</si>
  <si>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</si>
  <si>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</si>
  <si>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</si>
  <si>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</si>
  <si>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</si>
  <si>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</si>
  <si>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</si>
  <si>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</si>
  <si>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</si>
  <si>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</si>
  <si>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</si>
  <si>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</si>
  <si>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</si>
  <si>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</si>
  <si>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</si>
  <si>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</si>
  <si>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</si>
  <si>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</si>
  <si>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</si>
  <si>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</si>
  <si>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</si>
  <si>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</si>
  <si>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</si>
  <si>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</si>
  <si>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</si>
  <si>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</si>
  <si>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</si>
  <si>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</si>
  <si>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</si>
  <si>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</si>
  <si>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</si>
  <si>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</si>
  <si>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</si>
  <si>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</si>
  <si>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</si>
  <si>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</si>
  <si>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</si>
  <si>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</si>
  <si>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</si>
  <si>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</si>
  <si>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</si>
  <si>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</si>
  <si>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</si>
  <si>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</si>
  <si>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</si>
  <si>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</si>
  <si>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</si>
  <si>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</si>
  <si>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</si>
  <si>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</si>
  <si>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</si>
  <si>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</si>
  <si>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</si>
  <si>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</si>
  <si>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</si>
  <si>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</si>
  <si>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</si>
  <si>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</si>
  <si>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</si>
  <si>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</si>
  <si>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</si>
  <si>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</si>
  <si>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</si>
  <si>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</si>
  <si>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</si>
  <si>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</si>
  <si>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</si>
  <si>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</si>
  <si>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</si>
  <si>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</si>
  <si>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</si>
  <si>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</si>
  <si>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</si>
  <si>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</si>
  <si>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</si>
  <si>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</si>
  <si>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</si>
  <si>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</si>
  <si>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</si>
  <si>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</si>
  <si>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</si>
  <si>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</si>
  <si>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</si>
  <si>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</si>
  <si>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</si>
  <si>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</si>
  <si>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</si>
  <si>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</si>
  <si>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</si>
  <si>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</si>
  <si>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</si>
  <si>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</si>
  <si>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</si>
  <si>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</si>
  <si>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</si>
  <si>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</si>
  <si>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</si>
  <si>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</si>
  <si>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</si>
  <si>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</si>
  <si>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</si>
  <si>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</si>
  <si>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</si>
  <si>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</si>
  <si>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</si>
  <si>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</si>
  <si>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</si>
  <si>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</si>
  <si>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</si>
  <si>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</si>
  <si>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</si>
  <si>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</si>
  <si>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</si>
  <si>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</si>
  <si>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</si>
  <si>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</si>
  <si>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</si>
  <si>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</si>
  <si>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</si>
  <si>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</si>
  <si>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</si>
  <si>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</si>
  <si>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</si>
  <si>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</si>
  <si>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</si>
  <si>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</si>
  <si>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</si>
  <si>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</si>
  <si>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</si>
  <si>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</si>
  <si>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</si>
  <si>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</si>
  <si>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</si>
  <si>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</si>
  <si>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</si>
  <si>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</si>
  <si>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</si>
  <si>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</si>
  <si>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</si>
  <si>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</si>
  <si>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</si>
  <si>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</si>
  <si>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</si>
  <si>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</si>
  <si>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</si>
  <si>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</si>
  <si>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</si>
  <si>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</si>
  <si>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</si>
  <si>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</si>
  <si>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</si>
  <si>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</si>
  <si>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</si>
  <si>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</si>
  <si>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</si>
  <si>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</si>
  <si>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</si>
  <si>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</si>
  <si>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</si>
  <si>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</si>
  <si>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</si>
  <si>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</si>
  <si>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</si>
  <si>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</si>
  <si>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</si>
  <si>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</si>
  <si>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</si>
  <si>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</si>
  <si>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</si>
  <si>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</si>
  <si>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</si>
  <si>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</si>
  <si>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</si>
  <si>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</si>
  <si>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</si>
  <si>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</si>
  <si>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</si>
  <si>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</si>
  <si>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</si>
  <si>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</si>
  <si>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</si>
  <si>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</si>
  <si>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</si>
  <si>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</si>
  <si>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</si>
  <si>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</si>
  <si>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</si>
  <si>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</si>
  <si>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</si>
  <si>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</si>
  <si>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</si>
  <si>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</si>
  <si>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</si>
  <si>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</si>
  <si>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</si>
  <si>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</si>
  <si>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</si>
  <si>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</si>
  <si>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</si>
  <si>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</si>
  <si>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</si>
  <si>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</si>
  <si>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</si>
  <si>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</si>
  <si>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</si>
  <si>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</si>
  <si>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</si>
  <si>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</si>
  <si>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</si>
  <si>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</si>
  <si>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</si>
  <si>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</si>
  <si>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</si>
  <si>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</si>
  <si>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</si>
  <si>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</si>
  <si>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</si>
  <si>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</si>
  <si>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</si>
  <si>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</si>
  <si>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</si>
  <si>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</si>
  <si>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</si>
  <si>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</si>
  <si>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</si>
  <si>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</si>
  <si>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</si>
  <si>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</si>
  <si>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</si>
  <si>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</si>
  <si>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</si>
  <si>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</si>
  <si>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</si>
  <si>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</si>
  <si>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</si>
  <si>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</si>
  <si>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</si>
  <si>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</si>
  <si>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</si>
  <si>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</si>
  <si>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</si>
  <si>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</si>
  <si>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</si>
  <si>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</si>
  <si>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</si>
  <si>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</si>
  <si>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</si>
  <si>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</si>
  <si>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</si>
  <si>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</si>
  <si>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</si>
  <si>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</si>
  <si>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</si>
  <si>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</si>
  <si>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</si>
  <si>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</si>
  <si>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</si>
  <si>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</si>
  <si>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</si>
  <si>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</si>
  <si>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</si>
  <si>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</si>
  <si>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</si>
  <si>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</si>
  <si>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</si>
  <si>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</si>
  <si>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</si>
  <si>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</si>
  <si>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</si>
  <si>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</si>
  <si>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</si>
  <si>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</si>
  <si>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</si>
  <si>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</si>
  <si>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</si>
  <si>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</si>
  <si>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</si>
  <si>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</si>
  <si>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</si>
  <si>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</si>
  <si>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</si>
  <si>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</si>
  <si>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</si>
  <si>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</si>
  <si>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</si>
  <si>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</si>
  <si>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</si>
  <si>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</si>
  <si>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</si>
  <si>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</si>
  <si>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</si>
  <si>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</si>
  <si>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</si>
  <si>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</si>
  <si>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</si>
  <si>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</si>
  <si>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</si>
  <si>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</si>
  <si>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</si>
  <si>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</si>
  <si>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</si>
  <si>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</si>
  <si>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</si>
  <si>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</si>
  <si>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</si>
  <si>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</si>
  <si>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</si>
  <si>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</si>
  <si>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</si>
  <si>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</si>
  <si>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</si>
  <si>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</si>
  <si>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</si>
  <si>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</si>
  <si>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</si>
  <si>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</si>
  <si>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</si>
  <si>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</si>
  <si>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</si>
  <si>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</si>
  <si>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</si>
  <si>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</si>
  <si>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</si>
  <si>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</si>
  <si>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</si>
  <si>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</si>
  <si>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</si>
  <si>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</si>
  <si>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</si>
  <si>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</si>
  <si>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</si>
  <si>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</si>
  <si>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</si>
  <si>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</si>
  <si>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</si>
  <si>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</si>
  <si>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</si>
  <si>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</si>
  <si>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</si>
  <si>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</si>
  <si>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</si>
  <si>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</si>
  <si>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</si>
  <si>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</si>
  <si>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</si>
  <si>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</si>
  <si>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</si>
  <si>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</si>
  <si>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</si>
  <si>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</si>
  <si>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</si>
  <si>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</si>
  <si>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</si>
  <si>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</si>
  <si>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</si>
  <si>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</si>
  <si>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</si>
  <si>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</si>
  <si>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</si>
  <si>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</si>
  <si>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</si>
  <si>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</si>
  <si>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</si>
  <si>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</si>
  <si>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</si>
  <si>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</si>
  <si>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</si>
  <si>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</si>
  <si>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</si>
  <si>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</si>
  <si>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</si>
  <si>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</si>
  <si>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</si>
  <si>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</si>
  <si>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</si>
  <si>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</si>
  <si>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</si>
  <si>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</si>
  <si>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</si>
  <si>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</si>
  <si>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</si>
  <si>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</si>
  <si>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</si>
  <si>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</si>
  <si>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</si>
  <si>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</si>
  <si>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</si>
  <si>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</si>
  <si>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</si>
  <si>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</si>
  <si>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</si>
  <si>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</si>
  <si>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</si>
  <si>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</si>
  <si>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</si>
  <si>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</si>
  <si>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</si>
  <si>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</si>
  <si>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</si>
  <si>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</si>
  <si>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</si>
  <si>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</si>
  <si>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</si>
  <si>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</si>
  <si>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</si>
  <si>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</si>
  <si>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</si>
  <si>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</si>
  <si>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</si>
  <si>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</si>
  <si>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</si>
  <si>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</si>
  <si>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</si>
  <si>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</si>
  <si>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</si>
  <si>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</si>
  <si>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</si>
  <si>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</si>
  <si>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</si>
  <si>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</si>
  <si>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</si>
  <si>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</si>
  <si>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</si>
  <si>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</si>
  <si>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</si>
  <si>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</si>
  <si>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</si>
  <si>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</si>
  <si>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</si>
  <si>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</si>
  <si>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</si>
  <si>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</si>
  <si>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</si>
  <si>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</si>
  <si>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</si>
  <si>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</si>
  <si>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</si>
  <si>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</si>
  <si>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</si>
  <si>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</si>
  <si>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</si>
  <si>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</si>
  <si>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</si>
  <si>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</si>
  <si>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</si>
  <si>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</si>
  <si>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</si>
  <si>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</si>
  <si>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</si>
  <si>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</si>
  <si>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</si>
  <si>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</si>
  <si>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</si>
  <si>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</si>
  <si>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</si>
  <si>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</si>
  <si>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</si>
  <si>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</si>
  <si>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</si>
  <si>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</si>
  <si>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</si>
  <si>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</si>
  <si>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</si>
  <si>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</si>
  <si>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</si>
  <si>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</si>
  <si>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</si>
  <si>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</si>
  <si>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</si>
  <si>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</si>
  <si>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</si>
  <si>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</si>
  <si>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</si>
  <si>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</si>
  <si>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</si>
  <si>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</si>
  <si>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</si>
  <si>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</si>
  <si>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</si>
  <si>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</si>
  <si>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</si>
  <si>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</si>
  <si>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</si>
  <si>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</si>
  <si>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</si>
  <si>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</si>
  <si>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</si>
  <si>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</si>
  <si>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</si>
  <si>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</si>
  <si>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</si>
  <si>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</si>
  <si>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</si>
  <si>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</si>
  <si>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</si>
  <si>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</si>
  <si>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</si>
  <si>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</si>
  <si>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</si>
  <si>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</si>
  <si>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</si>
  <si>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</si>
  <si>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</si>
  <si>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</si>
  <si>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</si>
  <si>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</si>
  <si>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</si>
  <si>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</si>
  <si>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</si>
  <si>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</si>
  <si>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</si>
  <si>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</si>
  <si>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</si>
  <si>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</si>
  <si>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</si>
  <si>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</si>
  <si>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</si>
  <si>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</si>
  <si>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</si>
  <si>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</si>
  <si>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</si>
  <si>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</si>
  <si>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</si>
  <si>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</si>
  <si>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</si>
  <si>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</si>
  <si>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</si>
  <si>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</si>
  <si>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</si>
  <si>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</si>
  <si>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</si>
  <si>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</si>
  <si>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</si>
  <si>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</si>
  <si>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</si>
  <si>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</si>
  <si>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</si>
  <si>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</si>
  <si>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</si>
  <si>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</si>
  <si>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</si>
  <si>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</si>
  <si>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</si>
  <si>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</si>
  <si>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</si>
  <si>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</si>
  <si>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</si>
  <si>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</si>
  <si>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</si>
  <si>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</si>
  <si>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</si>
  <si>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</si>
  <si>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</si>
  <si>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</si>
  <si>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</si>
  <si>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</si>
  <si>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</si>
  <si>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</si>
  <si>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</si>
  <si>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</si>
  <si>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</si>
  <si>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</si>
  <si>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</si>
  <si>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</si>
  <si>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</si>
  <si>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</si>
  <si>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</si>
  <si>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</si>
  <si>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</si>
  <si>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</si>
  <si>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</si>
  <si>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</si>
  <si>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</si>
  <si>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</si>
  <si>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</si>
  <si>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</si>
  <si>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</si>
  <si>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</si>
  <si>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</si>
  <si>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</si>
  <si>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</si>
  <si>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</si>
  <si>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</si>
  <si>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</si>
  <si>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</si>
  <si>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</si>
  <si>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</si>
  <si>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</si>
  <si>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</si>
  <si>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</si>
  <si>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</si>
  <si>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</si>
  <si>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</si>
  <si>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</si>
  <si>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</si>
  <si>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</si>
  <si>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</si>
  <si>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</si>
  <si>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</si>
  <si>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</si>
  <si>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</si>
  <si>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</si>
  <si>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</si>
  <si>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</si>
  <si>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</si>
  <si>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</si>
  <si>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</si>
  <si>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</si>
  <si>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</si>
  <si>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</si>
  <si>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</si>
  <si>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</si>
  <si>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</si>
  <si>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</si>
  <si>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</si>
  <si>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</si>
  <si>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</si>
  <si>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</si>
  <si>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</si>
  <si>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</si>
  <si>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</si>
  <si>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</si>
  <si>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</si>
  <si>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</si>
  <si>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</si>
  <si>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</si>
  <si>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</si>
  <si>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</si>
  <si>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</si>
  <si>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</si>
  <si>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</si>
  <si>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</si>
  <si>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</si>
  <si>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</si>
  <si>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</si>
  <si>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</si>
  <si>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</si>
  <si>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</si>
  <si>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</si>
  <si>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</si>
  <si>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</si>
  <si>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</si>
  <si>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</si>
  <si>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</si>
  <si>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</si>
  <si>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</si>
  <si>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</si>
  <si>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</si>
  <si>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</si>
  <si>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</si>
  <si>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</si>
  <si>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</si>
  <si>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</si>
  <si>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</si>
  <si>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</si>
  <si>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</si>
  <si>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</si>
  <si>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</si>
  <si>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</si>
  <si>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</si>
  <si>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</si>
  <si>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</si>
  <si>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</si>
  <si>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</si>
  <si>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</si>
  <si>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</si>
  <si>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</si>
  <si>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</si>
  <si>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</si>
  <si>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</si>
  <si>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</si>
  <si>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</si>
  <si>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</si>
  <si>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</si>
  <si>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</si>
  <si>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</si>
  <si>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</si>
  <si>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</si>
  <si>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</si>
  <si>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</si>
  <si>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</si>
  <si>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</si>
  <si>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</si>
  <si>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</si>
  <si>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</si>
  <si>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</si>
  <si>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</si>
  <si>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</si>
  <si>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</si>
  <si>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</si>
  <si>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</si>
  <si>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</si>
  <si>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</si>
  <si>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</si>
  <si>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</si>
  <si>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</si>
  <si>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</si>
  <si>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</si>
  <si>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</si>
  <si>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</si>
  <si>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</si>
  <si>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</si>
  <si>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</si>
  <si>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</si>
  <si>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</si>
  <si>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</si>
  <si>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</si>
  <si>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</si>
  <si>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</si>
  <si>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</si>
  <si>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</si>
  <si>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</si>
  <si>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</si>
  <si>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</si>
  <si>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</si>
  <si>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</si>
  <si>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</si>
  <si>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</si>
  <si>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</si>
  <si>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</si>
  <si>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</si>
  <si>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</si>
  <si>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</si>
  <si>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</si>
  <si>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</si>
  <si>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</si>
  <si>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</si>
  <si>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</si>
  <si>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</si>
  <si>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</si>
  <si>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</si>
  <si>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</si>
  <si>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</si>
  <si>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</si>
  <si>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</si>
  <si>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</si>
  <si>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</si>
  <si>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</si>
  <si>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</si>
  <si>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</si>
  <si>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</si>
  <si>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</si>
  <si>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</si>
  <si>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</si>
  <si>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</si>
  <si>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</si>
  <si>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</si>
  <si>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</si>
  <si>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</si>
  <si>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</si>
  <si>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</si>
  <si>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</si>
  <si>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</si>
  <si>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</si>
  <si>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</si>
  <si>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</si>
  <si>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</si>
  <si>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</si>
  <si>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</si>
  <si>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</si>
  <si>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</si>
  <si>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</si>
  <si>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</si>
  <si>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</si>
  <si>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</si>
  <si>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</si>
  <si>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</si>
  <si>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</si>
  <si>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</si>
  <si>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</si>
  <si>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</si>
  <si>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</si>
  <si>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</si>
  <si>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</si>
  <si>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</si>
  <si>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</si>
  <si>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</si>
  <si>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</si>
  <si>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</si>
  <si>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</si>
  <si>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</si>
  <si>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</si>
  <si>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</si>
  <si>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</si>
  <si>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</si>
  <si>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</si>
  <si>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</si>
  <si>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</si>
  <si>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</si>
  <si>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</si>
  <si>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</si>
  <si>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</si>
  <si>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</si>
  <si>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</si>
  <si>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</si>
  <si>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</si>
  <si>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</si>
  <si>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</si>
  <si>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</si>
  <si>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</si>
  <si>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</si>
  <si>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</si>
  <si>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</si>
  <si>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</si>
  <si>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</si>
  <si>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</si>
  <si>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</si>
  <si>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</si>
  <si>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</si>
  <si>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</si>
  <si>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</si>
  <si>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</si>
  <si>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</si>
  <si>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</si>
  <si>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</si>
  <si>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</si>
  <si>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</si>
  <si>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</si>
  <si>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</si>
  <si>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</si>
  <si>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</si>
  <si>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</si>
  <si>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</si>
  <si>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</si>
  <si>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</si>
  <si>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</si>
  <si>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</si>
  <si>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</si>
  <si>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</si>
  <si>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</si>
  <si>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</si>
  <si>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</si>
  <si>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</si>
  <si>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</si>
  <si>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</si>
  <si>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</si>
  <si>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</si>
  <si>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</si>
  <si>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</si>
  <si>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</si>
  <si>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</si>
  <si>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</si>
  <si>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</si>
  <si>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</si>
  <si>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</si>
  <si>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</si>
  <si>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</si>
  <si>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</si>
  <si>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</si>
  <si>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</si>
  <si>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</si>
  <si>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</si>
  <si>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</si>
  <si>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</si>
  <si>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</si>
  <si>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</si>
  <si>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</si>
  <si>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</si>
  <si>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</si>
  <si>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</si>
  <si>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</si>
  <si>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</si>
  <si>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</si>
  <si>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</si>
  <si>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</si>
  <si>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</si>
  <si>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</si>
  <si>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</si>
  <si>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</si>
  <si>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</si>
  <si>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</si>
  <si>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</si>
  <si>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</si>
  <si>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</si>
  <si>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</si>
  <si>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</si>
  <si>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</si>
  <si>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</si>
  <si>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</si>
  <si>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</si>
  <si>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</si>
  <si>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</si>
  <si>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</si>
  <si>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</si>
  <si>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</si>
  <si>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</si>
  <si>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</si>
  <si>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</si>
  <si>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</si>
  <si>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</si>
  <si>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</si>
  <si>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</si>
  <si>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</si>
  <si>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</si>
  <si>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</si>
  <si>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</si>
  <si>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</si>
  <si>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</si>
  <si>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</si>
  <si>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</si>
  <si>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</si>
  <si>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</si>
  <si>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</si>
  <si>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</si>
  <si>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</si>
  <si>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</si>
  <si>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</si>
  <si>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</si>
  <si>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</si>
  <si>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</si>
  <si>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</si>
  <si>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</si>
  <si>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</si>
  <si>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</si>
  <si>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</si>
  <si>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</si>
  <si>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</si>
  <si>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</si>
  <si>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</si>
  <si>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</si>
  <si>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</si>
  <si>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</si>
  <si>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</si>
  <si>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</si>
  <si>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</si>
  <si>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</si>
  <si>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</si>
  <si>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</si>
  <si>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</si>
  <si>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</si>
  <si>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</si>
  <si>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</si>
  <si>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</si>
  <si>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</si>
  <si>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</si>
  <si>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</si>
  <si>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</si>
  <si>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</si>
  <si>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</si>
  <si>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</si>
  <si>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</si>
  <si>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</si>
  <si>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</si>
  <si>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</si>
  <si>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</si>
  <si>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</si>
  <si>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</si>
  <si>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</si>
  <si>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</si>
  <si>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</si>
  <si>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</si>
  <si>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</si>
  <si>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</si>
  <si>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</si>
  <si>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</si>
  <si>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</si>
  <si>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</si>
  <si>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</si>
  <si>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</si>
  <si>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</si>
  <si>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</si>
  <si>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</si>
  <si>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</si>
  <si>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</si>
  <si>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</si>
  <si>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</si>
  <si>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</si>
  <si>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</si>
  <si>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</si>
  <si>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</si>
  <si>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</si>
  <si>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</si>
  <si>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</si>
  <si>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</si>
  <si>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</si>
  <si>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</si>
  <si>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</si>
  <si>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</si>
  <si>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</si>
  <si>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</si>
  <si>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</si>
  <si>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</si>
  <si>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</si>
  <si>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</si>
  <si>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</si>
  <si>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</si>
  <si>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</si>
  <si>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</si>
  <si>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</si>
  <si>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</si>
  <si>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</si>
  <si>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</si>
  <si>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</si>
  <si>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</si>
  <si>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</si>
  <si>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</si>
  <si>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</si>
  <si>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</si>
  <si>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</si>
  <si>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</si>
  <si>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</si>
  <si>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</si>
  <si>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</si>
  <si>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</si>
  <si>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</si>
  <si>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</si>
  <si>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</si>
  <si>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</si>
  <si>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</si>
  <si>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</si>
  <si>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</si>
  <si>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</si>
  <si>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</si>
  <si>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</si>
  <si>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</si>
  <si>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</si>
  <si>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</si>
  <si>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</si>
  <si>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</si>
  <si>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</si>
  <si>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</si>
  <si>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</si>
  <si>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</si>
  <si>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</si>
  <si>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</si>
  <si>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</si>
  <si>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</si>
  <si>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</si>
  <si>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</si>
  <si>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</si>
  <si>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</si>
  <si>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</si>
  <si>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</si>
  <si>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</si>
  <si>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</si>
  <si>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</si>
  <si>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</si>
  <si>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</si>
  <si>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</si>
  <si>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</si>
  <si>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</si>
  <si>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</si>
  <si>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</si>
  <si>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</si>
  <si>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</si>
  <si>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</si>
  <si>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</si>
  <si>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</si>
  <si>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</si>
  <si>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</si>
  <si>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</si>
  <si>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</si>
  <si>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</si>
  <si>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</si>
  <si>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</si>
  <si>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</si>
  <si>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</si>
  <si>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</si>
  <si>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</si>
  <si>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</si>
  <si>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</si>
  <si>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</si>
  <si>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</si>
  <si>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</si>
  <si>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</si>
  <si>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</si>
  <si>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</si>
  <si>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</si>
  <si>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</si>
  <si>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</si>
  <si>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</si>
  <si>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</si>
  <si>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</si>
  <si>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</si>
  <si>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</si>
  <si>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</si>
  <si>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</si>
  <si>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</si>
  <si>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</si>
  <si>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</si>
  <si>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</si>
  <si>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</si>
  <si>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</si>
  <si>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</si>
  <si>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</si>
  <si>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</si>
  <si>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</si>
  <si>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</si>
  <si>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</si>
  <si>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</si>
  <si>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</si>
  <si>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</si>
  <si>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</si>
  <si>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</si>
  <si>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</si>
  <si>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</si>
  <si>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</si>
  <si>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</si>
  <si>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</si>
  <si>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</si>
  <si>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</si>
  <si>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</si>
  <si>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</si>
  <si>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</si>
  <si>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</si>
  <si>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</si>
  <si>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</si>
  <si>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</si>
  <si>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</si>
  <si>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</si>
  <si>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</si>
  <si>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</si>
  <si>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</si>
  <si>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</si>
  <si>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</si>
  <si>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</si>
  <si>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</si>
  <si>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</si>
  <si>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</si>
  <si>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</si>
  <si>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</si>
  <si>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</si>
  <si>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</si>
  <si>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</si>
  <si>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</si>
  <si>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</si>
  <si>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</si>
  <si>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</si>
  <si>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</si>
  <si>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</si>
  <si>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</si>
  <si>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</si>
  <si>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</si>
  <si>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</si>
  <si>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</si>
  <si>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</si>
  <si>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</si>
  <si>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</si>
  <si>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</si>
  <si>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</si>
  <si>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</si>
  <si>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</si>
  <si>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</si>
  <si>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</si>
  <si>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</si>
  <si>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</si>
  <si>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</si>
  <si>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</si>
  <si>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</si>
  <si>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</si>
  <si>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</si>
  <si>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</si>
  <si>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</si>
  <si>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</si>
  <si>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</si>
  <si>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</si>
  <si>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</si>
  <si>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</si>
  <si>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</si>
  <si>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</si>
  <si>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</si>
  <si>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</si>
  <si>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</si>
  <si>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</si>
  <si>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</si>
  <si>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</si>
  <si>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</si>
  <si>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</si>
  <si>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</si>
  <si>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</si>
  <si>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</si>
  <si>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</si>
  <si>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</si>
  <si>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</si>
  <si>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</si>
  <si>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</si>
  <si>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</si>
  <si>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</si>
  <si>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</si>
  <si>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</si>
  <si>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</si>
  <si>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</si>
  <si>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</si>
  <si>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</si>
  <si>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</si>
  <si>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</si>
  <si>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</si>
  <si>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</si>
  <si>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</si>
  <si>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</si>
  <si>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</si>
  <si>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</si>
  <si>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</si>
  <si>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</si>
  <si>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</si>
  <si>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</si>
  <si>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</si>
  <si>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</si>
  <si>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</si>
  <si>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</si>
  <si>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</si>
  <si>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</si>
  <si>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</si>
  <si>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</si>
  <si>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</si>
  <si>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</si>
  <si>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</si>
  <si>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</si>
  <si>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</si>
  <si>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</si>
  <si>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</si>
  <si>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</si>
  <si>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</si>
  <si>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</si>
  <si>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</si>
  <si>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</si>
  <si>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</si>
  <si>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</si>
  <si>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</si>
  <si>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</si>
  <si>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</si>
  <si>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</si>
  <si>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</si>
  <si>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</si>
  <si>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</si>
  <si>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</si>
  <si>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</si>
  <si>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</si>
  <si>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</si>
  <si>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</si>
  <si>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</si>
  <si>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</si>
  <si>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</si>
  <si>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</si>
  <si>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</si>
  <si>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</si>
  <si>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</si>
  <si>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</si>
  <si>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</si>
  <si>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</si>
  <si>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</si>
  <si>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</si>
  <si>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</si>
  <si>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</si>
  <si>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</si>
  <si>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</si>
  <si>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</si>
  <si>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</si>
  <si>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</si>
  <si>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</si>
  <si>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</si>
  <si>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</si>
  <si>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</si>
  <si>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</si>
  <si>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</si>
  <si>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</si>
  <si>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</si>
  <si>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</si>
  <si>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</si>
  <si>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</si>
  <si>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</si>
  <si>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</si>
  <si>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</si>
  <si>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</si>
  <si>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</si>
  <si>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</si>
  <si>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</si>
  <si>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</si>
  <si>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</si>
  <si>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</si>
  <si>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</si>
  <si>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</si>
  <si>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</si>
  <si>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</si>
  <si>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</si>
  <si>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</si>
  <si>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</si>
  <si>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</si>
  <si>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</si>
  <si>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</si>
  <si>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</si>
  <si>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</si>
  <si>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</si>
  <si>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</si>
  <si>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</si>
  <si>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</si>
  <si>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</si>
  <si>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</si>
  <si>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</si>
  <si>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</si>
  <si>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</si>
  <si>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</si>
  <si>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</si>
  <si>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</si>
  <si>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</si>
  <si>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</si>
  <si>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</si>
  <si>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</si>
  <si>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</si>
  <si>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</si>
  <si>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</si>
  <si>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</si>
  <si>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</si>
  <si>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</si>
  <si>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</si>
  <si>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</si>
  <si>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</si>
  <si>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</si>
  <si>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</si>
  <si>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</si>
  <si>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</si>
  <si>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</si>
  <si>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</si>
  <si>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</si>
  <si>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</si>
  <si>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</si>
  <si>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</si>
  <si>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</si>
  <si>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</si>
  <si>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</si>
  <si>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</si>
  <si>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</si>
  <si>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</si>
  <si>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</si>
  <si>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</si>
  <si>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</si>
  <si>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</si>
  <si>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</si>
  <si>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</si>
  <si>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</si>
  <si>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</si>
  <si>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</si>
  <si>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</si>
  <si>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</si>
  <si>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</si>
  <si>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</si>
  <si>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</si>
  <si>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</si>
  <si>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</si>
  <si>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</si>
  <si>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</si>
  <si>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</si>
  <si>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</si>
  <si>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</si>
  <si>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</si>
  <si>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</si>
  <si>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</si>
  <si>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</si>
  <si>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</si>
  <si>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</si>
  <si>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</si>
  <si>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</si>
  <si>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</si>
  <si>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</si>
  <si>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</si>
  <si>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</si>
  <si>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</si>
  <si>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</si>
  <si>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</si>
  <si>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</si>
  <si>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</si>
  <si>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</si>
  <si>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</si>
  <si>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</si>
  <si>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</si>
  <si>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</si>
  <si>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</si>
  <si>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</si>
  <si>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</si>
  <si>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</si>
  <si>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</si>
  <si>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</si>
  <si>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</si>
  <si>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</si>
  <si>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</si>
  <si>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</si>
  <si>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</si>
  <si>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</si>
  <si>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</si>
  <si>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</si>
  <si>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</si>
  <si>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</si>
  <si>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</si>
  <si>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</si>
  <si>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</si>
  <si>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</si>
  <si>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</si>
  <si>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</si>
  <si>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</si>
  <si>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</si>
  <si>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</si>
  <si>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</si>
  <si>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</si>
  <si>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</si>
  <si>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</si>
  <si>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</si>
  <si>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</si>
  <si>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</si>
  <si>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</si>
  <si>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</si>
  <si>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</si>
  <si>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</si>
  <si>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</si>
  <si>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</si>
  <si>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</si>
  <si>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</si>
  <si>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</si>
  <si>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</si>
  <si>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</si>
  <si>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</si>
  <si>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</si>
  <si>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</si>
  <si>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</si>
  <si>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</si>
  <si>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</si>
  <si>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</si>
  <si>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</si>
  <si>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</si>
  <si>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</si>
  <si>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</si>
  <si>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</si>
  <si>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</si>
  <si>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</si>
  <si>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</si>
  <si>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</si>
  <si>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</si>
  <si>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</si>
  <si>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</si>
  <si>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</si>
  <si>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</si>
  <si>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</si>
  <si>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</si>
  <si>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</si>
  <si>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</si>
  <si>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</si>
  <si>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</si>
  <si>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</si>
  <si>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</si>
  <si>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</si>
  <si>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</si>
  <si>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</si>
  <si>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</si>
  <si>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</si>
  <si>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</si>
  <si>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</si>
  <si>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</si>
  <si>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</si>
  <si>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</si>
  <si>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</si>
  <si>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</si>
  <si>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</si>
  <si>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</si>
  <si>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</si>
  <si>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</si>
  <si>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</si>
  <si>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</si>
  <si>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</si>
  <si>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</si>
  <si>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</si>
  <si>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</si>
  <si>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</si>
  <si>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</si>
  <si>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</si>
  <si>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</si>
  <si>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</si>
  <si>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</si>
  <si>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</si>
  <si>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</si>
  <si>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</si>
  <si>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</si>
  <si>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</si>
  <si>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</si>
  <si>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</si>
  <si>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</si>
  <si>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</si>
  <si>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</si>
  <si>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</si>
  <si>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</si>
  <si>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</si>
  <si>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</si>
  <si>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</si>
  <si>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</si>
  <si>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</si>
  <si>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</si>
  <si>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</si>
  <si>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</si>
  <si>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</si>
  <si>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</si>
  <si>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</si>
  <si>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</si>
  <si>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</si>
  <si>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</si>
  <si>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</si>
  <si>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</si>
  <si>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</si>
  <si>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</si>
  <si>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</si>
  <si>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</si>
  <si>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</si>
  <si>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</si>
  <si>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</si>
  <si>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</si>
  <si>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</si>
  <si>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</si>
  <si>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</si>
  <si>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</si>
  <si>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</si>
  <si>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</si>
  <si>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</si>
  <si>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</si>
  <si>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</si>
  <si>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</si>
  <si>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</si>
  <si>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</si>
  <si>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</si>
  <si>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</si>
  <si>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</si>
  <si>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</si>
  <si>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</si>
  <si>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</si>
  <si>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</si>
  <si>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</si>
  <si>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</si>
  <si>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</si>
  <si>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</si>
  <si>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</si>
  <si>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</si>
  <si>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</si>
  <si>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</si>
  <si>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</si>
  <si>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</si>
  <si>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</si>
  <si>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</si>
  <si>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</si>
  <si>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</si>
  <si>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</si>
  <si>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</si>
  <si>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</si>
  <si>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</si>
  <si>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</si>
  <si>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</si>
  <si>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</si>
  <si>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</si>
  <si>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</si>
  <si>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</si>
  <si>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</si>
  <si>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</si>
  <si>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</si>
  <si>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</si>
  <si>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</si>
  <si>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</si>
  <si>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</si>
  <si>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</si>
  <si>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</si>
  <si>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</si>
  <si>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</si>
  <si>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</si>
  <si>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</si>
  <si>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</si>
  <si>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</si>
  <si>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</si>
  <si>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</si>
  <si>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</si>
  <si>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</si>
  <si>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</si>
  <si>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</si>
  <si>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</si>
  <si>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</si>
  <si>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</si>
  <si>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</si>
  <si>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</si>
  <si>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</si>
  <si>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</si>
  <si>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</si>
  <si>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</si>
  <si>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</si>
  <si>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</si>
  <si>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</si>
  <si>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</si>
  <si>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</si>
  <si>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</si>
  <si>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</si>
  <si>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</si>
  <si>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</si>
  <si>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</si>
  <si>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</si>
  <si>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</si>
  <si>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</si>
  <si>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</si>
  <si>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</si>
  <si>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</si>
  <si>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</si>
  <si>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</si>
  <si>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</si>
  <si>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</si>
  <si>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</si>
  <si>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</si>
  <si>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</si>
  <si>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</si>
  <si>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</si>
  <si>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</si>
  <si>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</si>
  <si>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</si>
  <si>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</si>
  <si>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</si>
  <si>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</si>
  <si>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</si>
  <si>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</si>
  <si>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</si>
  <si>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</si>
  <si>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</si>
  <si>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</si>
  <si>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</si>
  <si>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</si>
  <si>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</si>
  <si>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</si>
  <si>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</si>
  <si>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</si>
  <si>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</si>
  <si>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</si>
  <si>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</si>
  <si>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</si>
  <si>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</si>
  <si>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</si>
  <si>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</si>
  <si>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</si>
  <si>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</si>
  <si>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</si>
  <si>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</si>
  <si>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</si>
  <si>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</si>
  <si>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</si>
  <si>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</si>
  <si>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</si>
  <si>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</si>
  <si>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</si>
  <si>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</si>
  <si>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</si>
  <si>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</si>
  <si>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</si>
  <si>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</si>
  <si>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</si>
  <si>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</si>
  <si>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</si>
  <si>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</si>
  <si>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</si>
  <si>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</si>
  <si>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</si>
  <si>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</si>
  <si>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</si>
  <si>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</si>
  <si>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</si>
  <si>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</si>
  <si>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</si>
  <si>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</si>
  <si>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</si>
  <si>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</si>
  <si>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</si>
  <si>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</si>
  <si>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</si>
  <si>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</si>
  <si>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</si>
  <si>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</si>
  <si>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</si>
  <si>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</si>
  <si>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</si>
  <si>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</si>
  <si>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</si>
  <si>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</si>
  <si>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</si>
  <si>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</si>
  <si>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</si>
  <si>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</si>
  <si>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</si>
  <si>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</si>
  <si>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</si>
  <si>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</si>
  <si>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</si>
  <si>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</si>
  <si>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</si>
  <si>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</si>
  <si>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</si>
  <si>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</si>
  <si>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</si>
  <si>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</si>
  <si>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</si>
  <si>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</si>
  <si>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</si>
  <si>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</si>
  <si>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</si>
  <si>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</si>
  <si>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</si>
  <si>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</si>
  <si>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</si>
  <si>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</si>
  <si>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</si>
  <si>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</si>
  <si>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</si>
  <si>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</si>
  <si>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</si>
  <si>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</si>
  <si>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</si>
  <si>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</si>
  <si>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</si>
  <si>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</si>
  <si>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</si>
  <si>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</si>
  <si>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</si>
  <si>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</si>
  <si>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</si>
  <si>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</si>
  <si>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</si>
  <si>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</si>
  <si>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</si>
  <si>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</si>
  <si>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</si>
  <si>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</si>
  <si>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</si>
  <si>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</si>
  <si>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</si>
  <si>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</si>
  <si>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</si>
  <si>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</si>
  <si>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</si>
  <si>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</si>
  <si>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</si>
  <si>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</si>
  <si>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</si>
  <si>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</si>
  <si>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</si>
  <si>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</si>
  <si>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</si>
  <si>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</si>
  <si>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</si>
  <si>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</si>
  <si>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</si>
  <si>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</si>
  <si>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</si>
  <si>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</si>
  <si>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</si>
  <si>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</si>
  <si>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</si>
  <si>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</si>
  <si>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</si>
  <si>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</si>
  <si>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</si>
  <si>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</si>
  <si>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</si>
  <si>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</si>
  <si>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</si>
  <si>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</si>
  <si>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</si>
  <si>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</si>
  <si>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</si>
  <si>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</si>
  <si>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</si>
  <si>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</si>
  <si>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</si>
  <si>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</si>
  <si>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</si>
  <si>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</si>
  <si>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</si>
  <si>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</si>
  <si>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</si>
  <si>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</si>
  <si>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</si>
  <si>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</si>
  <si>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</si>
  <si>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</si>
  <si>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</si>
  <si>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</si>
  <si>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</si>
  <si>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</si>
  <si>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</si>
  <si>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</si>
  <si>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</si>
  <si>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</si>
  <si>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</si>
  <si>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</si>
  <si>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</si>
  <si>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</si>
  <si>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</si>
  <si>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</si>
  <si>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</si>
  <si>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</si>
  <si>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</si>
  <si>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</si>
  <si>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</si>
  <si>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</si>
  <si>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</si>
  <si>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</si>
  <si>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</si>
  <si>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</si>
  <si>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</si>
  <si>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</si>
  <si>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</si>
  <si>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</si>
  <si>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</si>
  <si>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</si>
  <si>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</si>
  <si>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</si>
  <si>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</si>
  <si>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</si>
  <si>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</si>
  <si>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</si>
  <si>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</si>
  <si>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</si>
  <si>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</si>
  <si>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</si>
  <si>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</si>
  <si>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</si>
  <si>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</si>
  <si>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</si>
  <si>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</si>
  <si>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</si>
  <si>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</si>
  <si>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</si>
  <si>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</si>
  <si>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</si>
  <si>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</si>
  <si>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</si>
  <si>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</si>
  <si>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</si>
  <si>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</si>
  <si>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</si>
  <si>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</si>
  <si>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</si>
  <si>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</si>
  <si>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</si>
  <si>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</si>
  <si>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</si>
  <si>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</si>
  <si>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</si>
  <si>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</si>
  <si>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</si>
  <si>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</si>
  <si>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</si>
  <si>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</si>
  <si>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</si>
  <si>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</si>
  <si>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</si>
  <si>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</si>
  <si>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</si>
  <si>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</si>
  <si>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</si>
  <si>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</si>
  <si>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</si>
  <si>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</si>
  <si>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</si>
  <si>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</si>
  <si>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</si>
  <si>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</si>
  <si>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</si>
  <si>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</si>
  <si>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</si>
  <si>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</si>
  <si>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</si>
  <si>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</si>
  <si>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</si>
  <si>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</si>
  <si>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</si>
  <si>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</si>
  <si>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</si>
  <si>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</si>
  <si>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</si>
  <si>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</si>
  <si>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</si>
  <si>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</si>
  <si>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</si>
  <si>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</si>
  <si>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</si>
  <si>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</si>
  <si>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</si>
  <si>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</si>
  <si>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</si>
  <si>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</si>
  <si>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</si>
  <si>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</si>
  <si>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</si>
  <si>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</si>
  <si>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</si>
  <si>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</si>
  <si>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</si>
  <si>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</si>
  <si>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</si>
  <si>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</si>
  <si>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</si>
  <si>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</si>
  <si>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</si>
  <si>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</si>
  <si>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</si>
  <si>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</si>
  <si>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</si>
  <si>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</si>
  <si>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</si>
  <si>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</si>
  <si>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</si>
  <si>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</si>
  <si>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</si>
  <si>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</si>
  <si>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</si>
  <si>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</si>
  <si>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</si>
  <si>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</si>
  <si>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</si>
  <si>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</si>
  <si>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</si>
  <si>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</si>
  <si>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</si>
  <si>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</si>
  <si>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</si>
  <si>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</si>
  <si>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</si>
  <si>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</si>
  <si>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</si>
  <si>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</si>
  <si>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</si>
  <si>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</si>
  <si>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</si>
  <si>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</si>
  <si>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</si>
  <si>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</si>
  <si>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</si>
  <si>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</si>
  <si>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</si>
  <si>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</si>
  <si>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</si>
  <si>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</si>
  <si>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</si>
  <si>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</si>
  <si>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</si>
  <si>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</si>
  <si>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</si>
  <si>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</si>
  <si>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</si>
  <si>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</si>
  <si>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</si>
  <si>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</si>
  <si>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</si>
  <si>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</si>
  <si>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</si>
  <si>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</si>
  <si>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</si>
  <si>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</si>
  <si>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</si>
  <si>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</si>
  <si>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</si>
  <si>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</si>
  <si>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</si>
  <si>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</si>
  <si>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</si>
  <si>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</si>
  <si>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</si>
  <si>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</si>
  <si>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</si>
  <si>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</si>
  <si>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</si>
  <si>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</si>
  <si>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</si>
  <si>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</si>
  <si>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</si>
  <si>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</si>
  <si>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</si>
  <si>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</si>
  <si>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</si>
  <si>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</si>
  <si>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</si>
  <si>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</si>
  <si>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</si>
  <si>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</si>
  <si>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</si>
  <si>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</si>
  <si>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</si>
  <si>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</si>
  <si>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</si>
  <si>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</si>
  <si>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</si>
  <si>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</si>
  <si>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</si>
  <si>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</si>
  <si>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</si>
  <si>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</si>
  <si>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</si>
  <si>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</si>
  <si>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</si>
  <si>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</si>
  <si>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</si>
  <si>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</si>
  <si>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</si>
  <si>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</si>
  <si>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</si>
  <si>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</si>
  <si>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</si>
  <si>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</si>
  <si>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</si>
  <si>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</si>
  <si>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</si>
  <si>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</si>
  <si>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</si>
  <si>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</si>
  <si>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</si>
  <si>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</si>
  <si>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</si>
  <si>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</si>
  <si>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</si>
  <si>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</si>
  <si>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</si>
  <si>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</si>
  <si>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</si>
  <si>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</si>
  <si>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</si>
  <si>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</si>
  <si>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</si>
  <si>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</si>
  <si>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</si>
  <si>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</si>
  <si>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</si>
  <si>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</si>
  <si>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</si>
  <si>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</si>
  <si>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</si>
  <si>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</si>
  <si>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</si>
  <si>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</si>
  <si>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</si>
  <si>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</si>
  <si>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</si>
  <si>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</si>
  <si>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</si>
  <si>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</si>
  <si>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</si>
  <si>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</si>
  <si>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</si>
  <si>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</si>
  <si>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</si>
  <si>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</si>
  <si>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</si>
  <si>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</si>
  <si>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</si>
  <si>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</si>
  <si>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</si>
  <si>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</si>
  <si>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</si>
  <si>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</si>
  <si>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</si>
  <si>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</si>
  <si>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</si>
  <si>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</si>
  <si>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</si>
  <si>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</si>
  <si>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</si>
  <si>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</si>
  <si>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</si>
  <si>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</si>
  <si>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</si>
  <si>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</si>
  <si>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</si>
  <si>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</si>
  <si>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</si>
  <si>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</si>
  <si>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</si>
  <si>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</si>
  <si>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</si>
  <si>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</si>
  <si>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</si>
  <si>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</si>
  <si>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</si>
  <si>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</si>
  <si>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</si>
  <si>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</si>
  <si>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</si>
  <si>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</si>
  <si>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</si>
  <si>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</si>
  <si>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</si>
  <si>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</si>
  <si>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</si>
  <si>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</si>
  <si>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</si>
  <si>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</si>
  <si>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</si>
  <si>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</si>
  <si>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</si>
  <si>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</si>
  <si>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</si>
  <si>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</si>
  <si>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</si>
  <si>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</si>
  <si>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</si>
  <si>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</si>
  <si>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</si>
  <si>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</si>
  <si>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</si>
  <si>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</si>
  <si>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</si>
  <si>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</si>
  <si>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</si>
  <si>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</si>
  <si>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</si>
  <si>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</si>
  <si>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</si>
  <si>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</si>
  <si>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</si>
  <si>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</si>
  <si>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</si>
  <si>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</si>
  <si>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</si>
  <si>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</si>
  <si>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</si>
  <si>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</si>
  <si>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</si>
  <si>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</si>
  <si>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</si>
  <si>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</si>
  <si>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</si>
  <si>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</si>
  <si>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</si>
  <si>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</si>
  <si>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</si>
  <si>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</si>
  <si>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</si>
  <si>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</si>
  <si>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</si>
  <si>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</si>
  <si>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</si>
  <si>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</si>
  <si>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</si>
  <si>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</si>
  <si>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</si>
  <si>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</si>
  <si>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</si>
  <si>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</si>
  <si>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</si>
  <si>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</si>
  <si>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</si>
  <si>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</si>
  <si>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</si>
  <si>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</si>
  <si>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</si>
  <si>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</si>
  <si>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</si>
  <si>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</si>
  <si>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</si>
  <si>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</si>
  <si>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</si>
  <si>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</si>
  <si>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</si>
  <si>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</si>
  <si>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</si>
  <si>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</si>
  <si>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</si>
  <si>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</si>
  <si>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</si>
  <si>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</si>
  <si>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</si>
  <si>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</si>
  <si>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</si>
  <si>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</si>
  <si>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</si>
  <si>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</si>
  <si>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</si>
  <si>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</si>
  <si>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</si>
  <si>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</si>
  <si>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</si>
  <si>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</si>
  <si>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</si>
  <si>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</si>
  <si>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</si>
  <si>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</si>
  <si>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</si>
  <si>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</si>
  <si>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</si>
  <si>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</si>
  <si>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</si>
  <si>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</si>
  <si>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</si>
  <si>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</si>
  <si>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</si>
  <si>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</si>
  <si>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</si>
  <si>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</si>
  <si>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</si>
  <si>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</si>
  <si>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</si>
  <si>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</si>
  <si>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</si>
  <si>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</si>
  <si>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</si>
  <si>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</si>
  <si>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</si>
  <si>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</si>
  <si>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</si>
  <si>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</si>
  <si>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</si>
  <si>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</si>
  <si>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</si>
  <si>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</si>
  <si>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</si>
  <si>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</si>
  <si>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</si>
  <si>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</si>
  <si>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</si>
  <si>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</si>
  <si>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</si>
  <si>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</si>
  <si>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</si>
  <si>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</si>
  <si>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</si>
  <si>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</si>
  <si>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</si>
  <si>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</si>
  <si>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</si>
  <si>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</si>
  <si>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</si>
  <si>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</si>
  <si>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</si>
  <si>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</si>
  <si>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</si>
  <si>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</si>
  <si>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</si>
  <si>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</si>
  <si>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</si>
  <si>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</si>
  <si>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</si>
  <si>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</si>
  <si>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</si>
  <si>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</si>
  <si>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</si>
  <si>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</si>
  <si>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</si>
  <si>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</si>
  <si>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</si>
  <si>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</si>
  <si>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</si>
  <si>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</si>
  <si>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</si>
  <si>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</si>
  <si>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</si>
  <si>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</si>
  <si>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</si>
  <si>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</si>
  <si>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</si>
  <si>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</si>
  <si>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</si>
  <si>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</si>
  <si>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</si>
  <si>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</si>
  <si>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</si>
  <si>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</si>
  <si>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</si>
  <si>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</si>
  <si>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</si>
  <si>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</si>
  <si>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</si>
  <si>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</si>
  <si>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</si>
  <si>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</si>
  <si>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</si>
  <si>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</si>
  <si>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</si>
  <si>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</si>
  <si>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</si>
  <si>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</si>
  <si>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</si>
  <si>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</si>
  <si>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</si>
  <si>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</si>
  <si>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</si>
  <si>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</si>
  <si>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</si>
  <si>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</si>
  <si>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</si>
  <si>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</si>
  <si>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</si>
  <si>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</si>
  <si>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</si>
  <si>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</si>
  <si>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</si>
  <si>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</si>
  <si>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</si>
  <si>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</si>
  <si>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</si>
  <si>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</si>
  <si>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</si>
  <si>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</si>
  <si>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</si>
  <si>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</si>
  <si>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</si>
  <si>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</si>
  <si>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</si>
  <si>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</si>
  <si>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</si>
  <si>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</si>
  <si>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</si>
  <si>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</si>
  <si>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</si>
  <si>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</si>
  <si>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</si>
  <si>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</si>
  <si>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</si>
  <si>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</si>
  <si>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</si>
  <si>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</si>
  <si>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</si>
  <si>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</si>
  <si>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</si>
  <si>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</si>
  <si>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</si>
  <si>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</si>
  <si>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</si>
  <si>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</si>
  <si>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</si>
  <si>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</si>
  <si>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</si>
  <si>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</si>
  <si>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</si>
  <si>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</si>
  <si>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</si>
  <si>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</si>
  <si>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</si>
  <si>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</si>
  <si>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</si>
  <si>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</si>
  <si>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</si>
  <si>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</si>
  <si>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</si>
  <si>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</si>
  <si>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</si>
  <si>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</si>
  <si>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</si>
  <si>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</si>
  <si>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</si>
  <si>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</si>
  <si>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</si>
  <si>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</si>
  <si>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</si>
  <si>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</si>
  <si>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</si>
  <si>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</si>
  <si>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</si>
  <si>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</si>
  <si>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</si>
  <si>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</si>
  <si>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</si>
  <si>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</si>
  <si>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</si>
  <si>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</si>
  <si>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</si>
  <si>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</si>
  <si>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</si>
  <si>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</si>
  <si>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</si>
  <si>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</si>
  <si>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</si>
  <si>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</si>
  <si>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</si>
  <si>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</si>
  <si>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</si>
  <si>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</si>
  <si>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</si>
  <si>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</si>
  <si>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</si>
  <si>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</si>
  <si>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</si>
  <si>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</si>
  <si>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</si>
  <si>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</si>
  <si>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</si>
  <si>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</si>
  <si>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</si>
  <si>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</si>
  <si>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</si>
  <si>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</si>
  <si>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</si>
  <si>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</si>
  <si>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</si>
  <si>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</si>
  <si>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</si>
  <si>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</si>
  <si>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</si>
  <si>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</si>
  <si>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</si>
  <si>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</si>
  <si>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</si>
  <si>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</si>
  <si>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</si>
  <si>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</si>
  <si>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</si>
  <si>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</si>
  <si>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</si>
  <si>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</si>
  <si>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</si>
  <si>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</si>
  <si>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</si>
  <si>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</si>
  <si>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</si>
  <si>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</si>
  <si>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</si>
  <si>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</si>
  <si>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</si>
  <si>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</si>
  <si>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</si>
  <si>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</si>
  <si>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</si>
  <si>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</si>
  <si>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</si>
  <si>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</si>
  <si>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</si>
  <si>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</si>
  <si>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</si>
  <si>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</si>
  <si>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</si>
  <si>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</si>
  <si>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</si>
  <si>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</si>
  <si>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</si>
  <si>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</si>
  <si>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</si>
  <si>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</si>
  <si>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</si>
  <si>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</si>
  <si>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</si>
  <si>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</si>
  <si>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</si>
  <si>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</si>
  <si>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</si>
  <si>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</si>
  <si>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</si>
  <si>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</si>
  <si>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</si>
  <si>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</si>
  <si>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</si>
  <si>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</si>
  <si>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</si>
  <si>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</si>
  <si>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</si>
  <si>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</si>
  <si>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</si>
  <si>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</si>
  <si>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</si>
  <si>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</si>
  <si>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</si>
  <si>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</si>
  <si>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</si>
  <si>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</si>
  <si>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</si>
  <si>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</si>
  <si>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</si>
  <si>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</si>
  <si>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</si>
  <si>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</si>
  <si>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</si>
  <si>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</si>
  <si>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</si>
  <si>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</si>
  <si>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</si>
  <si>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</si>
  <si>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</si>
  <si>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</si>
  <si>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</si>
  <si>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</si>
  <si>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</si>
  <si>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</si>
  <si>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</si>
  <si>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</si>
  <si>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</si>
  <si>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</si>
  <si>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</si>
  <si>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</si>
  <si>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</si>
  <si>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</si>
  <si>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</si>
  <si>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</si>
  <si>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</si>
  <si>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</si>
  <si>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</si>
  <si>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</si>
  <si>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</si>
  <si>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</si>
  <si>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</si>
  <si>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</si>
  <si>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</si>
  <si>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</si>
  <si>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</si>
  <si>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</si>
  <si>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</si>
  <si>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</si>
  <si>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</si>
  <si>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</si>
  <si>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</si>
  <si>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</si>
  <si>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</si>
  <si>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</si>
  <si>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</si>
  <si>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</si>
  <si>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</si>
  <si>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</si>
  <si>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</si>
  <si>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</si>
  <si>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</si>
  <si>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</si>
  <si>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</si>
  <si>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</si>
  <si>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</si>
  <si>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</si>
  <si>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</si>
  <si>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</si>
  <si>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</si>
  <si>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</si>
  <si>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</si>
  <si>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</si>
  <si>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</si>
  <si>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</si>
  <si>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</si>
  <si>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</si>
  <si>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</si>
  <si>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</si>
  <si>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</si>
  <si>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</si>
  <si>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</si>
  <si>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</si>
  <si>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</si>
  <si>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</si>
  <si>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</si>
  <si>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</si>
  <si>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</si>
  <si>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</si>
  <si>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</si>
  <si>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</si>
  <si>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</si>
  <si>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</si>
  <si>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</si>
  <si>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</si>
  <si>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</si>
  <si>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</si>
  <si>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</si>
  <si>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</si>
  <si>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</si>
  <si>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</si>
  <si>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</si>
  <si>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</si>
  <si>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</si>
  <si>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</si>
  <si>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</si>
  <si>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</si>
  <si>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</si>
  <si>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</si>
  <si>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</si>
  <si>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</si>
  <si>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</si>
  <si>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</si>
  <si>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</si>
  <si>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</si>
  <si>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</si>
  <si>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</si>
  <si>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</si>
  <si>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</si>
  <si>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</si>
  <si>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</si>
  <si>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</si>
  <si>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</si>
  <si>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</si>
  <si>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</si>
  <si>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</si>
  <si>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</si>
  <si>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</si>
  <si>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</si>
  <si>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</si>
  <si>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</si>
  <si>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</si>
  <si>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</si>
  <si>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</si>
  <si>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</si>
  <si>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</si>
  <si>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</si>
  <si>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</si>
  <si>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</si>
  <si>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</si>
  <si>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</si>
  <si>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</si>
  <si>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</si>
  <si>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</si>
  <si>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</si>
  <si>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</si>
  <si>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</si>
  <si>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</si>
  <si>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</si>
  <si>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</si>
  <si>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</si>
  <si>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</si>
  <si>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</si>
  <si>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</si>
  <si>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</si>
  <si>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</si>
  <si>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</si>
  <si>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</si>
  <si>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</si>
  <si>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</si>
  <si>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</si>
  <si>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</si>
  <si>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</si>
  <si>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</si>
  <si>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</si>
  <si>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</si>
  <si>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</si>
  <si>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</si>
  <si>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</si>
  <si>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</si>
  <si>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</si>
  <si>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</si>
  <si>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</si>
  <si>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</si>
  <si>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</si>
  <si>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</si>
  <si>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</si>
  <si>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</si>
  <si>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</si>
  <si>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</si>
  <si>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</si>
  <si>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</si>
  <si>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</si>
  <si>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</si>
  <si>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</si>
  <si>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</si>
  <si>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</si>
  <si>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</si>
  <si>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</si>
  <si>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</si>
  <si>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</si>
  <si>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</si>
  <si>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</si>
  <si>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</si>
  <si>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</si>
  <si>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</si>
  <si>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</si>
  <si>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</si>
  <si>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</si>
  <si>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</si>
  <si>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</si>
  <si>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</si>
  <si>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</si>
  <si>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</si>
  <si>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</si>
  <si>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</si>
  <si>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</si>
  <si>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</si>
  <si>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</si>
  <si>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</si>
  <si>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</si>
  <si>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</si>
  <si>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</si>
  <si>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</si>
  <si>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</si>
  <si>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</si>
  <si>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</si>
  <si>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</si>
  <si>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</si>
  <si>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</si>
  <si>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</si>
  <si>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</si>
  <si>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</si>
  <si>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</si>
  <si>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</si>
  <si>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</si>
  <si>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</si>
  <si>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</si>
  <si>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</si>
  <si>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</si>
  <si>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</si>
  <si>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</si>
  <si>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</si>
  <si>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</si>
  <si>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</si>
  <si>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</si>
  <si>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</si>
  <si>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</si>
  <si>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</si>
  <si>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</si>
  <si>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</si>
  <si>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</si>
  <si>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</si>
  <si>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</si>
  <si>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</si>
  <si>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</si>
  <si>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</si>
  <si>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</si>
  <si>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</si>
  <si>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</si>
  <si>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</si>
  <si>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</si>
  <si>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</si>
  <si>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</si>
  <si>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</si>
  <si>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</si>
  <si>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</si>
  <si>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</si>
  <si>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</si>
  <si>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</si>
  <si>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</si>
  <si>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</si>
  <si>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</si>
  <si>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</si>
  <si>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</si>
  <si>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</si>
  <si>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</si>
  <si>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</si>
  <si>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</si>
  <si>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</si>
  <si>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</si>
  <si>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</si>
  <si>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</si>
  <si>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</si>
  <si>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</si>
  <si>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</si>
  <si>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</si>
  <si>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</si>
  <si>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</si>
  <si>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</si>
  <si>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</si>
  <si>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</si>
  <si>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</si>
  <si>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</si>
  <si>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</si>
  <si>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</si>
  <si>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</si>
  <si>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</si>
  <si>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</si>
  <si>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</si>
  <si>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</si>
  <si>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</si>
  <si>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</si>
  <si>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</si>
  <si>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</si>
  <si>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</si>
  <si>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</si>
  <si>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</si>
  <si>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</si>
  <si>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</si>
  <si>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</si>
  <si>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</si>
  <si>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</si>
  <si>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</si>
  <si>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</si>
  <si>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</si>
  <si>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</si>
  <si>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</si>
  <si>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</si>
  <si>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</si>
  <si>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</si>
  <si>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</si>
  <si>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</si>
  <si>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</si>
  <si>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</si>
  <si>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</si>
  <si>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</si>
  <si>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</si>
  <si>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</si>
  <si>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</si>
  <si>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</si>
  <si>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</si>
  <si>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</si>
  <si>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</si>
  <si>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</si>
  <si>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</si>
  <si>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</si>
  <si>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</si>
  <si>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</si>
  <si>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</si>
  <si>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</si>
  <si>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</si>
  <si>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</si>
  <si>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</si>
  <si>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</si>
  <si>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</si>
  <si>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</si>
  <si>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</si>
  <si>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</si>
  <si>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</si>
  <si>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</si>
  <si>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</si>
  <si>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</si>
  <si>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</si>
  <si>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</si>
  <si>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</si>
  <si>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</si>
  <si>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</si>
  <si>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</si>
  <si>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</si>
  <si>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</si>
  <si>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</si>
  <si>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</si>
  <si>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</si>
  <si>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</si>
  <si>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</si>
  <si>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</si>
  <si>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</si>
  <si>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</si>
  <si>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</si>
  <si>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</si>
  <si>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</si>
  <si>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</si>
  <si>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</si>
  <si>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</si>
  <si>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</si>
  <si>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</si>
  <si>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</si>
  <si>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</si>
  <si>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</si>
  <si>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</si>
  <si>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</si>
  <si>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</si>
  <si>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</si>
  <si>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</si>
  <si>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</si>
  <si>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</si>
  <si>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</si>
  <si>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</si>
  <si>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</si>
  <si>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</si>
  <si>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</si>
  <si>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</si>
  <si>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</si>
  <si>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</si>
  <si>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</si>
  <si>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</si>
  <si>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</si>
  <si>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</si>
  <si>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</si>
  <si>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</si>
  <si>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</si>
  <si>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</si>
  <si>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</si>
  <si>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</si>
  <si>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</si>
  <si>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</si>
  <si>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</si>
  <si>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</si>
  <si>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</si>
  <si>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</si>
  <si>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</si>
  <si>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</si>
  <si>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</si>
  <si>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</si>
  <si>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</si>
  <si>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</si>
  <si>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</si>
  <si>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</si>
  <si>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</si>
  <si>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</si>
  <si>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</si>
  <si>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</si>
  <si>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</si>
  <si>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</si>
  <si>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</si>
  <si>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</si>
  <si>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</si>
  <si>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</si>
  <si>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</si>
  <si>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</si>
  <si>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</si>
  <si>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</si>
  <si>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</si>
  <si>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</si>
  <si>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</si>
  <si>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</si>
  <si>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</si>
  <si>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</si>
  <si>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</si>
  <si>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</si>
  <si>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</si>
  <si>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</si>
  <si>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</si>
  <si>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</si>
  <si>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</si>
  <si>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</si>
  <si>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</si>
  <si>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</si>
  <si>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</si>
  <si>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</si>
  <si>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</si>
  <si>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</si>
  <si>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</si>
  <si>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</si>
  <si>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</si>
  <si>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</si>
  <si>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</si>
  <si>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</si>
  <si>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</si>
  <si>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</si>
  <si>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</si>
  <si>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</si>
  <si>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</si>
  <si>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</si>
  <si>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</si>
  <si>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</si>
  <si>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</si>
  <si>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</si>
  <si>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</si>
  <si>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</si>
  <si>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</si>
  <si>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</si>
  <si>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</si>
  <si>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</si>
  <si>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</si>
  <si>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</si>
  <si>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</si>
  <si>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</si>
  <si>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</si>
  <si>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</si>
  <si>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</si>
  <si>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</si>
  <si>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</si>
  <si>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</si>
  <si>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</si>
  <si>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</si>
  <si>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</si>
  <si>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</si>
  <si>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</si>
  <si>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</si>
  <si>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</si>
  <si>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</si>
  <si>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</si>
  <si>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</si>
  <si>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</si>
  <si>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</si>
  <si>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</si>
  <si>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</si>
  <si>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</si>
  <si>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</si>
  <si>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</si>
  <si>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</si>
  <si>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</si>
  <si>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</si>
  <si>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</si>
  <si>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</si>
  <si>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</si>
  <si>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</si>
  <si>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</si>
  <si>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</si>
  <si>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</si>
  <si>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</si>
  <si>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</si>
  <si>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</si>
  <si>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</si>
  <si>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</si>
  <si>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</si>
  <si>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</si>
  <si>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</si>
  <si>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</si>
  <si>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</si>
  <si>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</si>
  <si>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</si>
  <si>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</si>
  <si>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</si>
  <si>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</si>
  <si>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</si>
  <si>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</si>
  <si>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</si>
  <si>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</si>
  <si>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</si>
  <si>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</si>
  <si>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</si>
  <si>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</si>
  <si>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</si>
  <si>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</si>
  <si>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</si>
  <si>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</si>
  <si>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</si>
  <si>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</si>
  <si>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</si>
  <si>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</si>
  <si>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</si>
  <si>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</si>
  <si>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</si>
  <si>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</si>
  <si>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</si>
  <si>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</si>
  <si>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</si>
  <si>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</si>
  <si>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</si>
  <si>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</si>
  <si>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</si>
  <si>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</si>
  <si>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</si>
  <si>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</si>
  <si>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</si>
  <si>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</si>
  <si>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</si>
  <si>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</si>
  <si>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</si>
  <si>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</si>
  <si>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</si>
  <si>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</si>
  <si>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</si>
  <si>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</si>
  <si>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</si>
  <si>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</si>
  <si>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</si>
  <si>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</si>
  <si>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</si>
  <si>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</si>
  <si>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</si>
  <si>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</si>
  <si>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</si>
  <si>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</si>
  <si>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</si>
  <si>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</si>
  <si>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</si>
  <si>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</si>
  <si>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</si>
  <si>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</si>
  <si>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</si>
  <si>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</si>
  <si>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</si>
  <si>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</si>
  <si>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</si>
  <si>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</si>
  <si>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</si>
  <si>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</si>
  <si>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</si>
  <si>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</si>
  <si>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</si>
  <si>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</si>
  <si>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</si>
  <si>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</si>
  <si>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</si>
  <si>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</si>
  <si>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</si>
  <si>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</si>
  <si>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</si>
  <si>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</si>
  <si>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</si>
  <si>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</si>
  <si>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</si>
  <si>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</si>
  <si>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</si>
  <si>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</si>
  <si>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</si>
  <si>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</si>
  <si>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</si>
  <si>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</si>
  <si>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</si>
  <si>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</si>
  <si>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</si>
  <si>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</si>
  <si>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</si>
  <si>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</si>
  <si>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</si>
  <si>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</si>
  <si>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</si>
  <si>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</si>
  <si>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</si>
  <si>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</si>
  <si>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</si>
  <si>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</si>
  <si>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</si>
  <si>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</si>
  <si>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</si>
  <si>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</si>
  <si>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</si>
  <si>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</si>
  <si>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</si>
  <si>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</si>
  <si>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</si>
  <si>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</si>
  <si>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</si>
  <si>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</si>
  <si>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</si>
  <si>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</si>
  <si>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</si>
  <si>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</si>
  <si>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</si>
  <si>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</si>
  <si>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</si>
  <si>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</si>
  <si>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</si>
  <si>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</si>
  <si>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</si>
  <si>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</si>
  <si>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</si>
  <si>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</si>
  <si>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</si>
  <si>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</si>
  <si>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</si>
  <si>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</si>
  <si>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</si>
  <si>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</si>
  <si>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</si>
  <si>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</si>
  <si>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</si>
  <si>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</si>
  <si>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</si>
  <si>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</si>
  <si>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</si>
  <si>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</si>
  <si>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</si>
  <si>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</si>
  <si>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</si>
  <si>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</si>
  <si>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</si>
  <si>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</si>
  <si>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</si>
  <si>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</si>
  <si>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</si>
  <si>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</si>
  <si>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</si>
  <si>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</si>
  <si>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</si>
  <si>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</si>
  <si>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</si>
  <si>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</si>
  <si>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</si>
  <si>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</si>
  <si>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</si>
  <si>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</si>
  <si>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</si>
  <si>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</si>
  <si>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</si>
  <si>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</si>
  <si>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</si>
  <si>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</si>
  <si>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</si>
  <si>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</si>
  <si>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</si>
  <si>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</si>
  <si>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</si>
  <si>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</si>
  <si>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</si>
  <si>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</si>
  <si>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</si>
  <si>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</si>
  <si>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</si>
  <si>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</si>
  <si>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</si>
  <si>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</si>
  <si>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</si>
  <si>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</si>
  <si>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</si>
  <si>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</si>
  <si>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</si>
  <si>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</si>
  <si>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</si>
  <si>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</si>
  <si>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</si>
  <si>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</si>
  <si>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</si>
  <si>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</si>
  <si>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</si>
  <si>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</si>
  <si>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</si>
  <si>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</si>
  <si>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</si>
  <si>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</si>
  <si>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</si>
  <si>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</si>
  <si>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</si>
  <si>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</si>
  <si>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</si>
  <si>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</si>
  <si>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</si>
  <si>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</si>
  <si>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</si>
  <si>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</si>
  <si>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</si>
  <si>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</si>
  <si>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</si>
  <si>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</si>
  <si>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</si>
  <si>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</si>
  <si>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</si>
  <si>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</si>
  <si>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</si>
  <si>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</si>
  <si>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</si>
  <si>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</si>
  <si>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</si>
  <si>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</si>
  <si>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</si>
  <si>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</si>
  <si>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</si>
  <si>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</si>
  <si>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</si>
  <si>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</si>
  <si>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</si>
  <si>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</si>
  <si>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</si>
  <si>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</si>
  <si>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</si>
  <si>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</si>
  <si>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</si>
  <si>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</si>
  <si>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</si>
  <si>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</si>
  <si>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</si>
  <si>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</si>
  <si>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</si>
  <si>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</si>
  <si>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</si>
  <si>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</si>
  <si>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</si>
  <si>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</si>
  <si>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</si>
  <si>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</si>
  <si>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</si>
  <si>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</si>
  <si>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</si>
  <si>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</si>
  <si>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</si>
  <si>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</si>
  <si>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</si>
  <si>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</si>
  <si>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</si>
  <si>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</si>
  <si>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</si>
  <si>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</si>
  <si>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</si>
  <si>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</si>
  <si>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</si>
  <si>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</si>
  <si>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</si>
  <si>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</si>
  <si>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</si>
  <si>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</si>
  <si>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</si>
  <si>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</si>
  <si>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</si>
  <si>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</si>
  <si>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</si>
  <si>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</si>
  <si>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</si>
  <si>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</si>
  <si>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</si>
  <si>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</si>
  <si>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</si>
  <si>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</si>
  <si>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</si>
  <si>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</si>
  <si>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</si>
  <si>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</si>
  <si>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</si>
  <si>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</si>
  <si>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</si>
  <si>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</si>
  <si>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</si>
  <si>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</si>
  <si>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</si>
  <si>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</si>
  <si>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</si>
  <si>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</si>
  <si>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</si>
  <si>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</si>
  <si>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</si>
  <si>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</si>
  <si>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</si>
  <si>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</si>
  <si>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</si>
  <si>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</si>
  <si>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</si>
  <si>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</si>
  <si>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</si>
  <si>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</si>
  <si>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</si>
  <si>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</si>
  <si>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</si>
  <si>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</si>
  <si>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</si>
  <si>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</si>
  <si>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</si>
  <si>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</si>
  <si>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</si>
  <si>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</si>
  <si>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</si>
  <si>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</si>
  <si>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</si>
  <si>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</si>
  <si>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</si>
  <si>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</si>
  <si>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</si>
  <si>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</si>
  <si>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</si>
  <si>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</si>
  <si>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</si>
  <si>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</si>
  <si>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</si>
  <si>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</si>
  <si>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</si>
  <si>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</si>
  <si>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</si>
  <si>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</si>
  <si>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</si>
  <si>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</si>
  <si>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</si>
  <si>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</si>
  <si>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</si>
  <si>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</si>
  <si>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</si>
  <si>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</si>
  <si>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</si>
  <si>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</si>
  <si>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</si>
  <si>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</si>
  <si>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</si>
  <si>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</si>
  <si>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</si>
  <si>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</si>
  <si>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</si>
  <si>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</si>
  <si>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</si>
  <si>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</si>
  <si>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</si>
  <si>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</si>
  <si>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</si>
  <si>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</si>
  <si>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</si>
  <si>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</si>
  <si>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</si>
  <si>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</si>
  <si>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</si>
  <si>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</si>
  <si>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</si>
  <si>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</si>
  <si>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</si>
  <si>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</si>
  <si>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</si>
  <si>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</si>
  <si>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</si>
  <si>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</si>
  <si>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</si>
  <si>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</si>
  <si>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</si>
  <si>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</si>
  <si>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</si>
  <si>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</si>
  <si>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</si>
  <si>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</si>
  <si>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</si>
  <si>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</si>
  <si>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</si>
  <si>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</si>
  <si>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</si>
  <si>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</si>
  <si>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</si>
  <si>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</si>
  <si>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</si>
  <si>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</si>
  <si>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</si>
  <si>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</si>
  <si>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</si>
  <si>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</si>
  <si>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</si>
  <si>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</si>
  <si>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</si>
  <si>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</si>
  <si>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</si>
  <si>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</si>
  <si>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</si>
  <si>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</si>
  <si>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</si>
  <si>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</si>
  <si>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</si>
  <si>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</si>
  <si>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</si>
  <si>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</si>
  <si>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</si>
  <si>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</si>
  <si>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</si>
  <si>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</si>
  <si>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</si>
  <si>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</si>
  <si>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</si>
  <si>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</si>
  <si>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</si>
  <si>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</si>
  <si>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</si>
  <si>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</si>
  <si>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</si>
  <si>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</si>
  <si>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</si>
  <si>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</si>
  <si>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</si>
  <si>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</si>
  <si>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</si>
  <si>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</si>
  <si>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</si>
  <si>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</si>
  <si>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</si>
  <si>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</si>
  <si>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</si>
  <si>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</si>
  <si>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</si>
  <si>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</si>
  <si>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</si>
  <si>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</si>
  <si>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</si>
  <si>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</si>
  <si>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</si>
  <si>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</si>
  <si>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</si>
  <si>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</si>
  <si>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</si>
  <si>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</si>
  <si>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</si>
  <si>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</si>
  <si>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</si>
  <si>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</si>
  <si>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</si>
  <si>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</si>
  <si>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</si>
  <si>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</si>
  <si>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</si>
  <si>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</si>
  <si>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</si>
  <si>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</si>
  <si>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</si>
  <si>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</si>
  <si>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</si>
  <si>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</si>
  <si>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</si>
  <si>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</si>
  <si>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</si>
  <si>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</si>
  <si>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</si>
  <si>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</si>
  <si>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</si>
  <si>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</si>
  <si>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</si>
  <si>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</si>
  <si>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</si>
  <si>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</si>
  <si>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</si>
  <si>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</si>
  <si>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</si>
  <si>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</si>
  <si>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</si>
  <si>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</si>
  <si>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</si>
  <si>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</si>
  <si>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</si>
  <si>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</si>
  <si>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</si>
  <si>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</si>
  <si>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</si>
  <si>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</si>
  <si>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</si>
  <si>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</si>
  <si>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</si>
  <si>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</si>
  <si>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</si>
  <si>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</si>
  <si>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</si>
  <si>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</si>
  <si>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</si>
  <si>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</si>
  <si>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</si>
  <si>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</si>
  <si>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</si>
  <si>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</si>
  <si>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</si>
  <si>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</si>
  <si>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</si>
  <si>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</si>
  <si>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</si>
  <si>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</si>
  <si>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</si>
  <si>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</si>
  <si>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</si>
  <si>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</si>
  <si>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</si>
  <si>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</si>
  <si>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</si>
  <si>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</si>
  <si>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</si>
  <si>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</si>
  <si>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</si>
  <si>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</si>
  <si>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</si>
  <si>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</si>
  <si>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</si>
  <si>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</si>
  <si>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</si>
  <si>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</si>
  <si>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</si>
  <si>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</si>
  <si>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</si>
  <si>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</si>
  <si>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</si>
  <si>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</si>
  <si>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</si>
  <si>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</si>
  <si>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</si>
  <si>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</si>
  <si>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</si>
  <si>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</si>
  <si>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</si>
  <si>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</si>
  <si>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</si>
  <si>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</si>
  <si>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</si>
  <si>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</si>
  <si>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</si>
  <si>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</si>
  <si>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</si>
  <si>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</si>
  <si>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</si>
  <si>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</si>
  <si>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</si>
  <si>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</si>
  <si>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</si>
  <si>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</si>
  <si>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</si>
  <si>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</si>
  <si>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</si>
  <si>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</si>
  <si>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</si>
  <si>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</si>
  <si>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</si>
  <si>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</si>
  <si>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</si>
  <si>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</si>
  <si>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</si>
  <si>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</si>
  <si>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</si>
  <si>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</si>
  <si>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</si>
  <si>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</si>
  <si>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</si>
  <si>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</si>
  <si>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</si>
  <si>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</si>
  <si>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</si>
  <si>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</si>
  <si>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</si>
  <si>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</si>
  <si>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</si>
  <si>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</si>
  <si>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</si>
  <si>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</si>
  <si>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</si>
  <si>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</si>
  <si>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</si>
  <si>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</si>
  <si>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</si>
  <si>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</si>
  <si>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</si>
  <si>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</si>
  <si>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</si>
  <si>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</si>
  <si>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</si>
  <si>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</si>
  <si>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</si>
  <si>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</si>
  <si>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</si>
  <si>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</si>
  <si>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</si>
  <si>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</si>
  <si>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</si>
  <si>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</si>
  <si>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</si>
  <si>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</si>
  <si>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</si>
  <si>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</si>
  <si>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</si>
  <si>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</si>
  <si>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</si>
  <si>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</si>
  <si>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</si>
  <si>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</si>
  <si>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</si>
  <si>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</si>
  <si>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</si>
  <si>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</si>
  <si>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</si>
  <si>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</si>
  <si>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</si>
  <si>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</si>
  <si>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</si>
  <si>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</si>
  <si>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</si>
  <si>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</si>
  <si>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</si>
  <si>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</si>
  <si>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</si>
  <si>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</si>
  <si>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</si>
  <si>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</si>
  <si>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</si>
  <si>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</si>
  <si>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</si>
  <si>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</si>
  <si>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</si>
  <si>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</si>
  <si>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</si>
  <si>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</si>
  <si>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</si>
  <si>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</si>
  <si>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</si>
  <si>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</si>
  <si>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</si>
  <si>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</si>
  <si>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</si>
  <si>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</si>
  <si>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</si>
  <si>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</si>
  <si>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</si>
  <si>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</si>
  <si>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</si>
  <si>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</si>
  <si>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</si>
  <si>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</si>
  <si>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</si>
  <si>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</si>
  <si>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</si>
  <si>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</si>
  <si>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</si>
  <si>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</si>
  <si>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</si>
  <si>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</si>
  <si>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</si>
  <si>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</si>
  <si>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</si>
  <si>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</si>
  <si>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</si>
  <si>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</si>
  <si>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</si>
  <si>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</si>
  <si>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</si>
  <si>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</si>
  <si>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</si>
  <si>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</si>
  <si>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</si>
  <si>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</si>
  <si>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</si>
  <si>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</si>
  <si>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</si>
  <si>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</si>
  <si>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</si>
  <si>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</si>
  <si>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</si>
  <si>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</si>
  <si>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</si>
  <si>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</si>
  <si>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</si>
  <si>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</si>
  <si>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</si>
  <si>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</si>
  <si>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</si>
  <si>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</si>
  <si>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</si>
  <si>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</si>
  <si>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</si>
  <si>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</si>
  <si>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</si>
  <si>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</si>
  <si>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</si>
  <si>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</si>
  <si>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</si>
  <si>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</si>
  <si>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</si>
  <si>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</si>
  <si>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</si>
  <si>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</si>
  <si>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</si>
  <si>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</si>
  <si>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</si>
  <si>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</si>
  <si>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</si>
  <si>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</si>
  <si>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</si>
  <si>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</si>
  <si>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</si>
  <si>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</si>
  <si>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</si>
  <si>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</si>
  <si>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</si>
  <si>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</si>
  <si>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</si>
  <si>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</si>
  <si>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</si>
  <si>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</si>
  <si>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</si>
  <si>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</si>
  <si>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</si>
  <si>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</si>
  <si>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</si>
  <si>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</si>
  <si>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</si>
  <si>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</si>
  <si>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</si>
  <si>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</si>
  <si>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</si>
  <si>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</si>
  <si>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</si>
  <si>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</si>
  <si>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</si>
  <si>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</si>
  <si>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</si>
  <si>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</si>
  <si>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</si>
  <si>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</si>
  <si>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</si>
  <si>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</si>
  <si>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</si>
  <si>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</si>
  <si>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</si>
  <si>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</si>
  <si>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</si>
  <si>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</si>
  <si>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</si>
  <si>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</si>
  <si>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</si>
  <si>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</si>
  <si>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</si>
  <si>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</si>
  <si>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</si>
  <si>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</si>
  <si>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</si>
  <si>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</si>
  <si>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</si>
  <si>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</si>
  <si>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</si>
  <si>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</si>
  <si>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</si>
  <si>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</si>
  <si>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</si>
  <si>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</si>
  <si>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</si>
  <si>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</si>
  <si>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</si>
  <si>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</si>
  <si>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</si>
  <si>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</si>
  <si>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</si>
  <si>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</si>
  <si>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</si>
  <si>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</si>
  <si>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</si>
  <si>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</si>
  <si>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</si>
  <si>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</si>
  <si>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</si>
  <si>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</si>
  <si>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</si>
  <si>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</si>
  <si>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</si>
  <si>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</si>
  <si>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</si>
  <si>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</si>
  <si>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</si>
  <si>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</si>
  <si>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</si>
  <si>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</si>
  <si>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</si>
  <si>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</si>
  <si>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</si>
  <si>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</si>
  <si>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</si>
  <si>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</si>
  <si>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</si>
  <si>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</si>
  <si>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</si>
  <si>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</si>
  <si>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</si>
  <si>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</si>
  <si>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</si>
  <si>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</si>
  <si>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</si>
  <si>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</si>
  <si>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</si>
  <si>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</si>
  <si>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</si>
  <si>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</si>
  <si>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</si>
  <si>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</si>
  <si>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</si>
  <si>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</si>
  <si>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</si>
  <si>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</si>
  <si>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</si>
  <si>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</si>
  <si>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</si>
  <si>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</si>
  <si>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</si>
  <si>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</si>
  <si>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</si>
  <si>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</si>
  <si>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</si>
  <si>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</si>
  <si>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</si>
  <si>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</si>
  <si>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</si>
  <si>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</si>
  <si>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</si>
  <si>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</si>
  <si>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</si>
  <si>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</si>
  <si>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</si>
  <si>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</si>
  <si>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</si>
  <si>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</si>
  <si>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</si>
  <si>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</si>
  <si>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</si>
  <si>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</si>
  <si>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</si>
  <si>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</si>
  <si>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</si>
  <si>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</si>
  <si>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</si>
  <si>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</si>
  <si>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</si>
  <si>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</si>
  <si>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</si>
  <si>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</si>
  <si>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</si>
  <si>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</si>
  <si>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</si>
  <si>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</si>
  <si>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</si>
  <si>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</si>
  <si>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</si>
  <si>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</si>
  <si>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</si>
  <si>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</si>
  <si>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</si>
  <si>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</si>
  <si>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</si>
  <si>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</si>
  <si>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</si>
  <si>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</si>
  <si>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</si>
  <si>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</si>
  <si>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</si>
  <si>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</si>
  <si>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</si>
  <si>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</si>
  <si>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</si>
  <si>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</si>
  <si>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</si>
  <si>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</si>
  <si>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</si>
  <si>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</si>
  <si>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</si>
  <si>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</si>
  <si>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</si>
  <si>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</si>
  <si>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</si>
  <si>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</si>
  <si>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</si>
  <si>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</si>
  <si>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</si>
  <si>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</si>
  <si>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</si>
  <si>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</si>
  <si>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</si>
  <si>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</si>
  <si>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</si>
  <si>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</si>
  <si>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</si>
  <si>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</si>
  <si>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</si>
  <si>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</si>
  <si>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</si>
  <si>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</si>
  <si>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</si>
  <si>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</si>
  <si>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</si>
  <si>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</si>
  <si>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</si>
  <si>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</si>
  <si>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</si>
  <si>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</si>
  <si>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</si>
  <si>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</si>
  <si>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</si>
  <si>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</si>
  <si>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</si>
  <si>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</si>
  <si>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</si>
  <si>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</si>
  <si>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</si>
  <si>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</si>
  <si>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</si>
  <si>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</si>
  <si>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</si>
  <si>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</si>
  <si>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</si>
  <si>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</si>
  <si>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</si>
  <si>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</si>
  <si>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</si>
  <si>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</si>
  <si>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</si>
  <si>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</si>
  <si>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</si>
  <si>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</si>
  <si>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</si>
  <si>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</si>
  <si>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</si>
  <si>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</si>
  <si>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</si>
  <si>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</si>
  <si>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</si>
  <si>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</si>
  <si>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</si>
  <si>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</si>
  <si>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</si>
  <si>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</si>
  <si>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</si>
  <si>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</si>
  <si>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</si>
  <si>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</si>
  <si>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</si>
  <si>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</si>
  <si>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</si>
  <si>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</si>
  <si>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</si>
  <si>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</si>
  <si>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</si>
  <si>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</si>
  <si>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</si>
  <si>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</si>
  <si>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</si>
  <si>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</si>
  <si>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</si>
  <si>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</si>
  <si>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</si>
  <si>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</si>
  <si>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</si>
  <si>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</si>
  <si>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</si>
  <si>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</si>
  <si>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</si>
  <si>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</si>
  <si>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</si>
  <si>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</si>
  <si>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</si>
  <si>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</si>
  <si>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</si>
  <si>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</si>
  <si>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</si>
  <si>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</si>
  <si>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</si>
  <si>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</si>
  <si>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</si>
  <si>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</si>
  <si>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</si>
  <si>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</si>
  <si>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</si>
  <si>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</si>
  <si>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</si>
  <si>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</si>
  <si>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</si>
  <si>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</si>
  <si>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</si>
  <si>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</si>
  <si>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</si>
  <si>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</si>
  <si>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</si>
  <si>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</si>
  <si>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</si>
  <si>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</si>
  <si>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</si>
  <si>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</si>
  <si>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</si>
  <si>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</si>
  <si>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</si>
  <si>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</si>
  <si>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</si>
  <si>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</si>
  <si>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</si>
  <si>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</si>
  <si>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</si>
  <si>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</si>
  <si>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</si>
  <si>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</si>
  <si>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</si>
  <si>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</si>
  <si>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</si>
  <si>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</si>
  <si>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</si>
  <si>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</si>
  <si>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</si>
  <si>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</si>
  <si>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</si>
  <si>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</si>
  <si>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</si>
  <si>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</si>
  <si>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</si>
  <si>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</si>
  <si>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</si>
  <si>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</si>
  <si>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</si>
  <si>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</si>
  <si>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</si>
  <si>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</si>
  <si>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</si>
  <si>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</si>
  <si>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</si>
  <si>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</si>
  <si>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</si>
  <si>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</si>
  <si>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</si>
  <si>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</si>
  <si>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</si>
  <si>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</si>
  <si>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</si>
  <si>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</si>
  <si>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</si>
  <si>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</si>
  <si>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</si>
  <si>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</si>
  <si>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</si>
  <si>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</si>
  <si>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</si>
  <si>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</si>
  <si>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</si>
  <si>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</si>
  <si>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</si>
  <si>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</si>
  <si>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</si>
  <si>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</si>
  <si>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</si>
  <si>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</si>
  <si>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</si>
  <si>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</si>
  <si>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</si>
  <si>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</si>
  <si>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</si>
  <si>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</si>
  <si>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</si>
  <si>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</si>
  <si>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</si>
  <si>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</si>
  <si>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</si>
  <si>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</si>
  <si>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</si>
  <si>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</si>
  <si>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</si>
  <si>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</si>
  <si>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</si>
  <si>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</si>
  <si>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</si>
  <si>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</si>
  <si>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</si>
  <si>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</si>
  <si>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</si>
  <si>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</si>
  <si>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</si>
  <si>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</si>
  <si>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</si>
  <si>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</si>
  <si>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</si>
  <si>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</si>
  <si>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</si>
  <si>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</si>
  <si>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</si>
  <si>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</si>
  <si>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</si>
  <si>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</si>
  <si>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</si>
  <si>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</si>
  <si>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</si>
  <si>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</si>
  <si>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</si>
  <si>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</si>
  <si>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</si>
  <si>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</si>
  <si>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</si>
  <si>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</si>
  <si>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</si>
  <si>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</si>
  <si>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</si>
  <si>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</si>
  <si>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</si>
  <si>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</si>
  <si>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</si>
  <si>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</si>
  <si>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</si>
  <si>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</si>
  <si>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</si>
  <si>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</si>
  <si>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</si>
  <si>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</si>
  <si>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</si>
  <si>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</si>
  <si>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</si>
  <si>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</si>
  <si>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</si>
  <si>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</si>
  <si>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</si>
  <si>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</si>
  <si>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</si>
  <si>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</si>
  <si>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</si>
  <si>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</si>
  <si>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</si>
  <si>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</si>
  <si>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</si>
  <si>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</si>
  <si>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</si>
  <si>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</si>
  <si>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</si>
  <si>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</si>
  <si>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</si>
  <si>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</si>
  <si>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</si>
  <si>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</si>
  <si>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</si>
  <si>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</si>
  <si>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</si>
  <si>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</si>
  <si>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</si>
  <si>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</si>
  <si>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</si>
  <si>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</si>
  <si>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</si>
  <si>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</si>
  <si>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</si>
  <si>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</si>
  <si>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</si>
  <si>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</si>
  <si>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</si>
  <si>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</si>
  <si>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</si>
  <si>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</si>
  <si>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</si>
  <si>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</si>
  <si>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</si>
  <si>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</si>
  <si>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</si>
  <si>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</si>
  <si>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</si>
  <si>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</si>
  <si>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</si>
  <si>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</si>
  <si>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</si>
  <si>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</si>
  <si>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</si>
  <si>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</si>
  <si>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</si>
  <si>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</si>
  <si>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</si>
  <si>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</si>
  <si>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</si>
  <si>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</si>
  <si>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</si>
  <si>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</si>
  <si>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</si>
  <si>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</si>
  <si>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</si>
  <si>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</si>
  <si>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</si>
  <si>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</si>
  <si>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</si>
  <si>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</si>
  <si>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</si>
  <si>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</si>
  <si>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</si>
  <si>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</si>
  <si>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</si>
  <si>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</si>
  <si>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</si>
  <si>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</si>
  <si>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</si>
  <si>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</si>
  <si>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</si>
  <si>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</si>
  <si>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</si>
  <si>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</si>
  <si>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</si>
  <si>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</si>
  <si>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</si>
  <si>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</si>
  <si>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</si>
  <si>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</si>
  <si>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</si>
  <si>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</si>
  <si>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</si>
  <si>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</si>
  <si>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</si>
  <si>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</si>
  <si>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</si>
  <si>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</si>
  <si>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</si>
  <si>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</si>
  <si>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</si>
  <si>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</si>
  <si>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</si>
  <si>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</si>
  <si>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</si>
  <si>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</si>
  <si>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</si>
  <si>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</si>
  <si>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</si>
  <si>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</si>
  <si>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</si>
  <si>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</si>
  <si>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</si>
  <si>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</si>
  <si>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</si>
  <si>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</si>
  <si>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</si>
  <si>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</si>
  <si>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</si>
  <si>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</si>
  <si>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</si>
  <si>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</si>
  <si>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</si>
  <si>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</si>
  <si>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</si>
  <si>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</si>
  <si>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</si>
  <si>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</si>
  <si>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</si>
  <si>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</si>
  <si>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</si>
  <si>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</si>
  <si>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</si>
  <si>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</si>
  <si>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</si>
  <si>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</si>
  <si>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</si>
  <si>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</si>
  <si>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</si>
  <si>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</si>
  <si>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</si>
  <si>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</si>
  <si>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</si>
  <si>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</si>
  <si>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</si>
  <si>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</si>
  <si>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</si>
  <si>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</si>
  <si>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</si>
  <si>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</si>
  <si>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</si>
  <si>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</si>
  <si>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</si>
  <si>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</si>
  <si>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</si>
  <si>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</si>
  <si>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</si>
  <si>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</si>
  <si>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</si>
  <si>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</si>
  <si>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</si>
  <si>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</si>
  <si>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</si>
  <si>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</si>
  <si>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</si>
  <si>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</si>
  <si>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</si>
  <si>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</si>
  <si>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</si>
  <si>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</si>
  <si>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</si>
  <si>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</si>
  <si>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</si>
  <si>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</si>
  <si>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</si>
  <si>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</si>
  <si>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</si>
  <si>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</si>
  <si>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</si>
  <si>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</si>
  <si>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</si>
  <si>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</si>
  <si>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</si>
  <si>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</si>
  <si>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</si>
  <si>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</si>
  <si>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</si>
  <si>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</si>
  <si>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</si>
  <si>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</si>
  <si>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</si>
  <si>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</si>
  <si>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</si>
  <si>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</si>
  <si>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</si>
  <si>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</si>
  <si>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</si>
  <si>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</si>
  <si>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</si>
  <si>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</si>
  <si>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</si>
  <si>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</si>
  <si>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</si>
  <si>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</si>
  <si>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</si>
  <si>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</si>
  <si>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</si>
  <si>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</si>
  <si>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</si>
  <si>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</si>
  <si>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</si>
  <si>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</si>
  <si>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</si>
  <si>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</si>
  <si>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</si>
  <si>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</si>
  <si>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</si>
  <si>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</si>
  <si>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</si>
  <si>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</si>
  <si>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</si>
  <si>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</si>
  <si>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</si>
  <si>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</si>
  <si>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</si>
  <si>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</si>
  <si>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</si>
  <si>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</si>
  <si>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</si>
  <si>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</si>
  <si>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</si>
  <si>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</si>
  <si>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</si>
  <si>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</si>
  <si>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</si>
  <si>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</si>
  <si>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</si>
  <si>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</si>
  <si>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</si>
  <si>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</si>
  <si>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</si>
  <si>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</si>
  <si>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</si>
  <si>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</si>
  <si>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</si>
  <si>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</si>
  <si>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</si>
  <si>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</si>
  <si>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</si>
  <si>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</si>
  <si>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</si>
  <si>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</si>
  <si>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</si>
  <si>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</si>
  <si>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</si>
  <si>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</si>
  <si>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</si>
  <si>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</si>
  <si>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</si>
  <si>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</si>
  <si>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</si>
  <si>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</si>
  <si>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</si>
  <si>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</si>
  <si>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</si>
  <si>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</si>
  <si>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</si>
  <si>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</si>
  <si>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</si>
  <si>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</si>
  <si>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</si>
  <si>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</si>
  <si>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</si>
  <si>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</si>
  <si>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</si>
  <si>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</si>
  <si>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</si>
  <si>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</si>
  <si>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</si>
  <si>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</si>
  <si>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</si>
  <si>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</si>
  <si>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</si>
  <si>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</si>
  <si>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</si>
  <si>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</si>
  <si>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</si>
  <si>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</si>
  <si>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</si>
  <si>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</si>
  <si>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</si>
  <si>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</si>
  <si>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</si>
  <si>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</si>
  <si>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</si>
  <si>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</si>
  <si>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</si>
  <si>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</si>
  <si>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</si>
  <si>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</si>
  <si>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</si>
  <si>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</si>
  <si>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</si>
  <si>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</si>
  <si>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</si>
  <si>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</si>
  <si>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</si>
  <si>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</si>
  <si>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</si>
  <si>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</si>
  <si>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</si>
  <si>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</si>
  <si>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</si>
  <si>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</si>
  <si>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</si>
  <si>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</si>
  <si>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</si>
  <si>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</si>
  <si>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</si>
  <si>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</si>
  <si>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</si>
  <si>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</si>
  <si>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</si>
  <si>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</si>
  <si>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</si>
  <si>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</si>
  <si>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</si>
  <si>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</si>
  <si>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</si>
  <si>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</si>
  <si>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</si>
  <si>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</si>
  <si>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</si>
  <si>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</si>
  <si>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</si>
  <si>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</si>
  <si>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</si>
  <si>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</si>
  <si>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</si>
  <si>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</si>
  <si>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</si>
  <si>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</si>
  <si>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</si>
  <si>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</si>
  <si>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</si>
  <si>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</si>
  <si>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</si>
  <si>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</si>
  <si>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</si>
  <si>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</si>
  <si>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</si>
  <si>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</si>
  <si>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</si>
  <si>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</si>
  <si>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</si>
  <si>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</si>
  <si>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</si>
  <si>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</si>
  <si>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</si>
  <si>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</si>
  <si>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</si>
  <si>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</si>
  <si>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</si>
  <si>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</si>
  <si>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</si>
  <si>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</si>
  <si>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</si>
  <si>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</si>
  <si>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</si>
  <si>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</si>
  <si>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</si>
  <si>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</si>
  <si>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</si>
  <si>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</si>
  <si>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</si>
  <si>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</si>
  <si>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</si>
  <si>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</si>
  <si>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</si>
  <si>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</si>
  <si>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</si>
  <si>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</si>
  <si>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</si>
  <si>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</si>
  <si>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</si>
  <si>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</si>
  <si>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</si>
  <si>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</si>
  <si>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</si>
  <si>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</si>
  <si>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</si>
  <si>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</si>
  <si>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</si>
  <si>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</si>
  <si>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</si>
  <si>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</si>
  <si>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</si>
  <si>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</si>
  <si>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</si>
  <si>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</si>
  <si>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</si>
  <si>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</si>
  <si>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</si>
  <si>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</si>
  <si>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</si>
  <si>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</si>
  <si>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</si>
  <si>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</si>
  <si>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</si>
  <si>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</si>
  <si>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</si>
  <si>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</si>
  <si>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</si>
  <si>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</si>
  <si>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</si>
  <si>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</si>
  <si>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</si>
  <si>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</si>
  <si>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</si>
  <si>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</si>
  <si>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</si>
  <si>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</si>
  <si>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</si>
  <si>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</si>
  <si>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</si>
  <si>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</si>
  <si>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</si>
  <si>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</si>
  <si>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</si>
  <si>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</si>
  <si>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</si>
  <si>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</si>
  <si>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</si>
  <si>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</si>
  <si>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</si>
  <si>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</si>
  <si>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</si>
  <si>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</si>
  <si>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</si>
  <si>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</si>
  <si>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</si>
  <si>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</si>
  <si>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</si>
  <si>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</si>
  <si>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</si>
  <si>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</si>
  <si>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</si>
  <si>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</si>
  <si>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</si>
  <si>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</si>
  <si>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</si>
  <si>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</si>
  <si>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</si>
  <si>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</si>
  <si>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</si>
  <si>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</si>
  <si>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</si>
  <si>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</si>
  <si>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</si>
  <si>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</si>
  <si>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</si>
  <si>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</si>
  <si>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</si>
  <si>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</si>
  <si>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</si>
  <si>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</si>
  <si>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</si>
  <si>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</si>
  <si>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</si>
  <si>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</si>
  <si>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</si>
  <si>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</si>
  <si>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</si>
  <si>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</si>
  <si>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</si>
  <si>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</si>
  <si>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</si>
  <si>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</si>
  <si>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</si>
  <si>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</si>
  <si>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</si>
  <si>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</si>
  <si>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</si>
  <si>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</si>
  <si>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</si>
  <si>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</si>
  <si>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</si>
  <si>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</si>
  <si>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</si>
  <si>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</si>
  <si>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</si>
  <si>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</si>
  <si>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</si>
  <si>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</si>
  <si>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</si>
  <si>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</si>
  <si>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</si>
  <si>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</si>
  <si>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</si>
  <si>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</si>
  <si>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</si>
  <si>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</si>
  <si>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</si>
  <si>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</si>
  <si>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</si>
  <si>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</si>
  <si>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</si>
  <si>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</si>
  <si>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</si>
  <si>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</si>
  <si>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</si>
  <si>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</si>
  <si>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</si>
  <si>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</si>
  <si>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</si>
  <si>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</si>
  <si>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</si>
  <si>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</si>
  <si>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</si>
  <si>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</si>
  <si>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</si>
  <si>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</si>
  <si>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</si>
  <si>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</si>
  <si>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</si>
  <si>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</si>
  <si>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</si>
  <si>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</si>
  <si>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</si>
  <si>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</si>
  <si>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</si>
  <si>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</si>
  <si>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</si>
  <si>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</si>
  <si>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</si>
  <si>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</si>
  <si>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</si>
  <si>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</si>
  <si>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</si>
  <si>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</si>
  <si>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</si>
  <si>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</si>
  <si>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</si>
  <si>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</si>
  <si>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</si>
  <si>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</si>
  <si>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</si>
  <si>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</si>
  <si>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</si>
  <si>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</si>
  <si>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</si>
  <si>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</si>
  <si>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</si>
  <si>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</si>
  <si>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</si>
  <si>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</si>
  <si>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</si>
  <si>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</si>
  <si>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</si>
  <si>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</si>
  <si>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</si>
  <si>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</si>
  <si>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</si>
  <si>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</si>
  <si>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</si>
  <si>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</si>
  <si>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</si>
  <si>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</si>
  <si>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</si>
  <si>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</si>
  <si>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</si>
  <si>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</si>
  <si>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</si>
  <si>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</si>
  <si>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</si>
  <si>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</si>
  <si>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</si>
  <si>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</si>
  <si>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</si>
  <si>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</si>
  <si>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</si>
  <si>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</si>
  <si>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</si>
  <si>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</si>
  <si>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</si>
  <si>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</si>
  <si>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</si>
  <si>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</si>
  <si>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</si>
  <si>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</si>
  <si>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</si>
  <si>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</si>
  <si>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</si>
  <si>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</si>
  <si>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</si>
  <si>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</si>
  <si>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</si>
  <si>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</si>
  <si>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</si>
  <si>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</si>
  <si>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</si>
  <si>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</si>
  <si>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</si>
  <si>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</si>
  <si>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</si>
  <si>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</si>
  <si>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</si>
  <si>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</si>
  <si>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</si>
  <si>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</si>
  <si>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</si>
  <si>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</si>
  <si>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</si>
  <si>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</si>
  <si>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</si>
  <si>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</si>
  <si>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</si>
  <si>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</si>
  <si>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</si>
  <si>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</si>
  <si>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</si>
  <si>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</si>
  <si>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</si>
  <si>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</si>
  <si>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</si>
  <si>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</si>
  <si>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</si>
  <si>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</si>
  <si>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</si>
  <si>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</si>
  <si>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</si>
  <si>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</si>
  <si>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</si>
  <si>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</si>
  <si>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</si>
  <si>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</si>
  <si>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</si>
  <si>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</si>
  <si>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</si>
  <si>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</si>
  <si>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</si>
  <si>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</si>
  <si>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</si>
  <si>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</si>
  <si>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</si>
  <si>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</si>
  <si>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</si>
  <si>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</si>
  <si>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</si>
  <si>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</si>
  <si>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</si>
  <si>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</si>
  <si>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</si>
  <si>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</si>
  <si>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</si>
  <si>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</si>
  <si>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</si>
  <si>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</si>
  <si>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</si>
  <si>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</si>
  <si>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</si>
  <si>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</si>
  <si>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</si>
  <si>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</si>
  <si>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</si>
  <si>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</si>
  <si>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</si>
  <si>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</si>
  <si>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</si>
  <si>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</si>
  <si>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</si>
  <si>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</si>
  <si>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</si>
  <si>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</si>
  <si>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</si>
  <si>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</si>
  <si>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</si>
  <si>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</si>
  <si>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</si>
  <si>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</si>
  <si>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</si>
  <si>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</si>
  <si>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</si>
  <si>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</si>
  <si>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</si>
  <si>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</si>
  <si>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</si>
  <si>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</si>
  <si>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</si>
  <si>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</si>
  <si>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</si>
  <si>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</si>
  <si>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</si>
  <si>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</si>
  <si>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</si>
  <si>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</si>
  <si>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</si>
  <si>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</si>
  <si>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</si>
  <si>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</si>
  <si>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</si>
  <si>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</si>
  <si>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</si>
  <si>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</si>
  <si>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</si>
  <si>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</si>
  <si>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</si>
  <si>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</si>
  <si>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</si>
  <si>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</si>
  <si>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</si>
  <si>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</si>
  <si>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</si>
  <si>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</si>
  <si>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</si>
  <si>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</si>
  <si>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</si>
  <si>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</si>
  <si>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</si>
  <si>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</si>
  <si>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</si>
  <si>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</si>
  <si>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</si>
  <si>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</si>
  <si>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</si>
  <si>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</si>
  <si>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</si>
  <si>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</si>
  <si>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</si>
  <si>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</si>
  <si>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</si>
  <si>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</si>
  <si>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</si>
  <si>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</si>
  <si>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</si>
  <si>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</si>
  <si>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</si>
  <si>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</si>
  <si>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</si>
  <si>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</si>
  <si>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</si>
  <si>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</si>
  <si>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</si>
  <si>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</si>
  <si>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</si>
  <si>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</si>
  <si>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</si>
  <si>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</si>
  <si>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</si>
  <si>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</si>
  <si>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</si>
  <si>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</si>
  <si>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</si>
  <si>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</si>
  <si>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</si>
  <si>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</si>
  <si>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</si>
  <si>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</si>
  <si>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</si>
  <si>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</si>
  <si>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</si>
  <si>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</si>
  <si>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</si>
  <si>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</si>
  <si>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</si>
  <si>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</si>
  <si>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</si>
  <si>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</si>
  <si>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</si>
  <si>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</si>
  <si>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</si>
  <si>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</si>
  <si>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</si>
  <si>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</si>
  <si>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</si>
  <si>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</si>
  <si>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</si>
  <si>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</si>
  <si>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</si>
  <si>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</si>
  <si>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</si>
  <si>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</si>
  <si>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</si>
  <si>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</si>
  <si>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</si>
  <si>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</si>
  <si>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</si>
  <si>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</si>
  <si>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</si>
  <si>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</si>
  <si>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</si>
  <si>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</si>
  <si>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</si>
  <si>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</si>
  <si>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</si>
  <si>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</si>
  <si>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</si>
  <si>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</si>
  <si>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</si>
  <si>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</si>
  <si>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</si>
  <si>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</si>
  <si>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</si>
  <si>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</si>
  <si>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</si>
  <si>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</si>
  <si>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</si>
  <si>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</si>
  <si>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</si>
  <si>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</si>
  <si>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</si>
  <si>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</si>
  <si>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</si>
  <si>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</si>
  <si>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</si>
  <si>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</si>
  <si>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</si>
  <si>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</si>
  <si>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</si>
  <si>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</si>
  <si>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</si>
  <si>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</si>
  <si>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</si>
  <si>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</si>
  <si>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</si>
  <si>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</si>
  <si>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</si>
  <si>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</si>
  <si>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</si>
  <si>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</si>
  <si>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</si>
  <si>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</si>
  <si>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</si>
  <si>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</si>
  <si>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</si>
  <si>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</si>
  <si>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</si>
  <si>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</si>
  <si>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</si>
  <si>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</si>
  <si>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</si>
  <si>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</si>
  <si>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</si>
  <si>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</si>
  <si>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</si>
  <si>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</si>
  <si>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</si>
  <si>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</si>
  <si>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</si>
  <si>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</si>
  <si>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</si>
  <si>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</si>
  <si>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</si>
  <si>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</si>
  <si>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</si>
  <si>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</si>
  <si>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</si>
  <si>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</si>
  <si>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</si>
  <si>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</si>
  <si>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</si>
  <si>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</si>
  <si>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</si>
  <si>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</si>
  <si>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</si>
  <si>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</si>
  <si>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</si>
  <si>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</si>
  <si>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</si>
  <si>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</si>
  <si>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</si>
  <si>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</si>
  <si>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</si>
  <si>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</si>
  <si>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</si>
  <si>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</si>
  <si>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</si>
  <si>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</si>
  <si>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</si>
  <si>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</si>
  <si>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</si>
  <si>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</si>
  <si>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</si>
  <si>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</si>
  <si>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</si>
  <si>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</si>
  <si>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</si>
  <si>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</si>
  <si>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</si>
  <si>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</si>
  <si>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</si>
  <si>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</si>
  <si>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</si>
  <si>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</si>
  <si>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</si>
  <si>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</si>
  <si>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</si>
  <si>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</si>
  <si>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</si>
  <si>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</si>
  <si>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</si>
  <si>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</si>
  <si>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</si>
  <si>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</si>
  <si>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</si>
  <si>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</si>
  <si>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</si>
  <si>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</si>
  <si>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</si>
  <si>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</si>
  <si>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</si>
  <si>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</si>
  <si>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</si>
  <si>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</si>
  <si>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</si>
  <si>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</si>
  <si>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</si>
  <si>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</si>
  <si>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</si>
  <si>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</si>
  <si>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</si>
  <si>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</si>
  <si>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</si>
  <si>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</si>
  <si>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</si>
  <si>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</si>
  <si>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</si>
  <si>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</si>
  <si>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</si>
  <si>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</si>
  <si>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</si>
  <si>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</si>
  <si>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</si>
  <si>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</si>
  <si>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</si>
  <si>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</si>
  <si>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</si>
  <si>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</si>
  <si>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</si>
  <si>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</si>
  <si>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</si>
  <si>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</si>
  <si>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</si>
  <si>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</si>
  <si>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</si>
  <si>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</si>
  <si>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</si>
  <si>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</si>
  <si>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</si>
  <si>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</si>
  <si>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</si>
  <si>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</si>
  <si>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</si>
  <si>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</si>
  <si>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</si>
  <si>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</si>
  <si>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</si>
  <si>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</si>
  <si>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</si>
  <si>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</si>
  <si>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</si>
  <si>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</si>
  <si>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</si>
  <si>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</si>
  <si>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</si>
  <si>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</si>
  <si>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</si>
  <si>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</si>
  <si>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</si>
  <si>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</si>
  <si>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</si>
  <si>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</si>
  <si>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</si>
  <si>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</si>
  <si>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</si>
  <si>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</si>
  <si>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</si>
  <si>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</si>
  <si>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</si>
  <si>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</si>
  <si>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</si>
  <si>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</si>
  <si>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</si>
  <si>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</si>
  <si>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</si>
  <si>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</si>
  <si>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</si>
  <si>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</si>
  <si>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</si>
  <si>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</si>
  <si>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</si>
  <si>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</si>
  <si>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</si>
  <si>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</si>
  <si>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</si>
  <si>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</si>
  <si>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</si>
  <si>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</si>
  <si>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</si>
  <si>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</si>
  <si>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</si>
  <si>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</si>
  <si>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</si>
  <si>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</si>
  <si>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</si>
  <si>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</si>
  <si>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</si>
  <si>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</si>
  <si>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</si>
  <si>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</si>
  <si>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</si>
  <si>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</si>
  <si>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</si>
  <si>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</si>
  <si>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</si>
  <si>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</si>
  <si>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</si>
  <si>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</si>
  <si>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</si>
  <si>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</si>
  <si>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</si>
  <si>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</si>
  <si>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</si>
  <si>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</si>
  <si>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</si>
  <si>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</si>
  <si>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</si>
  <si>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</si>
  <si>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</si>
  <si>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</si>
  <si>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</si>
  <si>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</si>
  <si>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</si>
  <si>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</si>
  <si>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</si>
  <si>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</si>
  <si>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</si>
  <si>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</si>
  <si>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</si>
  <si>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</si>
  <si>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</si>
  <si>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</si>
  <si>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</si>
  <si>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</si>
  <si>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</si>
  <si>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</si>
  <si>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</si>
  <si>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</si>
  <si>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</si>
  <si>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</si>
  <si>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</si>
  <si>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</si>
  <si>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</si>
  <si>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</si>
  <si>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</si>
  <si>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</si>
  <si>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</si>
  <si>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</si>
  <si>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</si>
  <si>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</si>
  <si>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</si>
  <si>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</si>
  <si>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</si>
  <si>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</si>
  <si>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</si>
  <si>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</si>
  <si>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</si>
  <si>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</si>
  <si>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</si>
  <si>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</si>
  <si>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</si>
  <si>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</si>
  <si>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</si>
  <si>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</si>
  <si>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</si>
  <si>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</si>
  <si>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</si>
  <si>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</si>
  <si>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</si>
  <si>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</si>
  <si>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</si>
  <si>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</si>
  <si>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</si>
  <si>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</si>
  <si>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</si>
  <si>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</si>
  <si>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</si>
  <si>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</si>
  <si>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</si>
  <si>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</si>
  <si>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</si>
  <si>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</si>
  <si>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</si>
  <si>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</si>
  <si>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</si>
  <si>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</si>
  <si>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</si>
  <si>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</si>
  <si>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</si>
  <si>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</si>
  <si>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</si>
  <si>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</si>
  <si>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</si>
  <si>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</si>
  <si>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</si>
  <si>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</si>
  <si>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</si>
  <si>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</si>
  <si>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</si>
  <si>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</si>
  <si>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</si>
  <si>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</si>
  <si>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</si>
  <si>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</si>
  <si>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</si>
  <si>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</si>
  <si>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</si>
  <si>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</si>
  <si>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</si>
  <si>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</si>
  <si>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</si>
  <si>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</si>
  <si>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</si>
  <si>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</si>
  <si>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</si>
  <si>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</si>
  <si>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</si>
  <si>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</si>
  <si>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</si>
  <si>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</si>
  <si>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</si>
  <si>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</si>
  <si>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</si>
  <si>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</si>
  <si>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</si>
  <si>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</si>
  <si>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</si>
  <si>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</si>
  <si>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</si>
  <si>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</si>
  <si>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</si>
  <si>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</si>
  <si>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</si>
  <si>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</si>
  <si>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</si>
  <si>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</si>
  <si>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</si>
  <si>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</si>
  <si>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</si>
  <si>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</si>
  <si>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</si>
  <si>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</si>
  <si>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</si>
  <si>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</si>
  <si>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</si>
  <si>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</si>
  <si>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</si>
  <si>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</si>
  <si>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</si>
  <si>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</si>
  <si>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</si>
  <si>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</si>
  <si>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</si>
  <si>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</si>
  <si>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</si>
  <si>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</si>
  <si>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</si>
  <si>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</si>
  <si>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</si>
  <si>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</si>
  <si>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</si>
  <si>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</si>
  <si>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</si>
  <si>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</si>
  <si>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</si>
  <si>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</si>
  <si>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</si>
  <si>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</si>
  <si>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</si>
  <si>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</si>
  <si>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</si>
  <si>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</si>
  <si>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</si>
  <si>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</si>
  <si>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</si>
  <si>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</si>
  <si>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</si>
  <si>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</si>
  <si>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</si>
  <si>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</si>
  <si>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</si>
  <si>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</si>
  <si>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</si>
  <si>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</si>
  <si>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</si>
  <si>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</si>
  <si>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</si>
  <si>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</si>
  <si>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</si>
  <si>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</si>
  <si>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</si>
  <si>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</si>
  <si>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</si>
  <si>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</si>
  <si>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</si>
  <si>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</si>
  <si>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</si>
  <si>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</si>
  <si>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</si>
  <si>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</si>
  <si>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</si>
  <si>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</si>
  <si>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</si>
  <si>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</si>
  <si>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</si>
  <si>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</si>
  <si>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</si>
  <si>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</si>
  <si>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</si>
  <si>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</si>
  <si>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</si>
  <si>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</si>
  <si>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</si>
  <si>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</si>
  <si>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</si>
  <si>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</si>
  <si>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</si>
  <si>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</si>
  <si>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</si>
  <si>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</si>
  <si>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</si>
  <si>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</si>
  <si>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</si>
  <si>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</si>
  <si>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</si>
  <si>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</si>
  <si>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</si>
  <si>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</si>
  <si>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</si>
  <si>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</si>
  <si>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</si>
  <si>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</si>
  <si>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</si>
  <si>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</si>
  <si>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</si>
  <si>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</si>
  <si>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</si>
  <si>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</si>
  <si>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</si>
  <si>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</si>
  <si>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</si>
  <si>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</si>
  <si>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</si>
  <si>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</si>
  <si>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</si>
  <si>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</si>
  <si>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</si>
  <si>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</si>
  <si>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</si>
  <si>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</si>
  <si>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</si>
  <si>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</si>
  <si>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</si>
  <si>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</si>
  <si>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</si>
  <si>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</si>
  <si>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</si>
  <si>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</si>
  <si>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</si>
  <si>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</si>
  <si>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</si>
  <si>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</si>
  <si>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</si>
  <si>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</si>
  <si>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</si>
  <si>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</si>
  <si>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</si>
  <si>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</si>
  <si>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</si>
  <si>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</si>
  <si>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</si>
  <si>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</si>
  <si>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</si>
  <si>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</si>
  <si>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</si>
  <si>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</si>
  <si>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</si>
  <si>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</si>
  <si>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</si>
  <si>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</si>
  <si>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</si>
  <si>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</si>
  <si>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</si>
  <si>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</si>
  <si>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</si>
  <si>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</si>
  <si>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</si>
  <si>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</si>
  <si>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</si>
  <si>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</si>
  <si>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</si>
  <si>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</si>
  <si>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</si>
  <si>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</si>
  <si>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</si>
  <si>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</si>
  <si>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</si>
  <si>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</si>
  <si>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</si>
  <si>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</si>
  <si>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</si>
  <si>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</si>
  <si>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</si>
  <si>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</si>
  <si>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</si>
  <si>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</si>
  <si>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</si>
  <si>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</si>
  <si>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</si>
  <si>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</si>
  <si>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</si>
  <si>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</si>
  <si>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</si>
  <si>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</si>
  <si>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</si>
  <si>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</si>
  <si>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</si>
  <si>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</si>
  <si>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</si>
  <si>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</si>
  <si>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</si>
  <si>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</si>
  <si>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</si>
  <si>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</si>
  <si>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</si>
  <si>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</si>
  <si>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</si>
  <si>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</si>
  <si>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</si>
  <si>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</si>
  <si>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</si>
  <si>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</si>
  <si>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</si>
  <si>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</si>
  <si>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</si>
  <si>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</si>
  <si>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</si>
  <si>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</si>
  <si>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</si>
  <si>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</si>
  <si>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</si>
  <si>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</si>
  <si>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</si>
  <si>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</si>
  <si>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</si>
  <si>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</si>
  <si>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</si>
  <si>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</si>
  <si>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</si>
  <si>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</si>
  <si>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</si>
  <si>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</si>
  <si>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</si>
  <si>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</si>
  <si>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</si>
  <si>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</si>
  <si>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</si>
  <si>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</si>
  <si>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</si>
  <si>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</si>
  <si>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</si>
  <si>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</si>
  <si>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</si>
  <si>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</si>
  <si>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</si>
  <si>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</si>
  <si>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</si>
  <si>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</si>
  <si>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</si>
  <si>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</si>
  <si>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</si>
  <si>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</si>
  <si>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</si>
  <si>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</si>
  <si>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</si>
  <si>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</si>
  <si>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</si>
  <si>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</si>
  <si>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</si>
  <si>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</si>
  <si>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</si>
  <si>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</si>
  <si>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</si>
  <si>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</si>
  <si>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</si>
  <si>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</si>
  <si>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</si>
  <si>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</si>
  <si>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</si>
  <si>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</si>
  <si>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</si>
  <si>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</si>
  <si>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</si>
  <si>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</si>
  <si>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</si>
  <si>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</si>
  <si>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</si>
  <si>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</si>
  <si>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</si>
  <si>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</si>
  <si>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</si>
  <si>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</si>
  <si>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</si>
  <si>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</si>
  <si>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</si>
  <si>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</si>
  <si>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</si>
  <si>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</si>
  <si>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</si>
  <si>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</si>
  <si>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</si>
  <si>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</si>
  <si>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</si>
  <si>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</si>
  <si>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</si>
  <si>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</si>
  <si>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</si>
  <si>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</si>
  <si>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</si>
  <si>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</si>
  <si>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</si>
  <si>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</si>
  <si>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</si>
  <si>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</si>
  <si>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</si>
  <si>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</si>
  <si>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</si>
  <si>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</si>
  <si>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</si>
  <si>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</si>
  <si>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</si>
  <si>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</si>
  <si>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</si>
  <si>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</si>
  <si>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</si>
  <si>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</si>
  <si>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</si>
  <si>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</si>
  <si>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</si>
  <si>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</si>
  <si>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</si>
  <si>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</si>
  <si>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</si>
  <si>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</si>
  <si>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</si>
  <si>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</si>
  <si>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</si>
  <si>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</si>
  <si>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</si>
  <si>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</si>
  <si>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</si>
  <si>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</si>
  <si>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</si>
  <si>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</si>
  <si>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</si>
  <si>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</si>
  <si>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</si>
  <si>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</si>
  <si>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</si>
  <si>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</si>
  <si>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</si>
  <si>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</si>
  <si>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</si>
  <si>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</si>
  <si>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</si>
  <si>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</si>
  <si>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</si>
  <si>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</si>
  <si>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</si>
  <si>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</si>
  <si>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</si>
  <si>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</si>
  <si>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</si>
  <si>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</si>
  <si>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</si>
  <si>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</si>
  <si>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</si>
  <si>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</si>
  <si>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</si>
  <si>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</si>
  <si>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</si>
  <si>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</si>
  <si>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</si>
  <si>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</si>
  <si>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</si>
  <si>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</si>
  <si>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</si>
  <si>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</si>
  <si>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</si>
  <si>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</si>
  <si>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</si>
  <si>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</si>
  <si>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</si>
  <si>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</si>
  <si>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</si>
  <si>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</si>
  <si>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</si>
  <si>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</si>
  <si>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</si>
  <si>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</si>
  <si>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</si>
  <si>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</si>
  <si>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</si>
  <si>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</si>
  <si>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</si>
  <si>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</si>
  <si>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</si>
  <si>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</si>
  <si>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</si>
  <si>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</si>
  <si>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</si>
  <si>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</si>
  <si>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</si>
  <si>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</si>
  <si>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</si>
  <si>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</si>
  <si>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</si>
  <si>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</si>
  <si>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</si>
  <si>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</si>
  <si>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</si>
  <si>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</si>
  <si>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</si>
  <si>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</si>
  <si>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</si>
  <si>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</si>
  <si>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</si>
  <si>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</si>
  <si>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</si>
  <si>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</si>
  <si>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</si>
  <si>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</si>
  <si>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</si>
  <si>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</si>
  <si>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</si>
  <si>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</si>
  <si>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</si>
  <si>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</si>
  <si>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</si>
  <si>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</si>
  <si>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</si>
  <si>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</si>
  <si>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</si>
  <si>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</si>
  <si>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</si>
  <si>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</si>
  <si>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</si>
  <si>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</si>
  <si>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</si>
  <si>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</si>
  <si>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</si>
  <si>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</si>
  <si>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</si>
  <si>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</si>
  <si>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</si>
  <si>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</si>
  <si>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</si>
  <si>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</si>
  <si>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</si>
  <si>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</si>
  <si>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</si>
  <si>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</si>
  <si>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</si>
  <si>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</si>
  <si>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</si>
  <si>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</si>
  <si>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</si>
  <si>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</si>
  <si>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</si>
  <si>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</si>
  <si>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</si>
  <si>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</si>
  <si>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</si>
  <si>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</si>
  <si>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</si>
  <si>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</si>
  <si>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</si>
  <si>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</si>
  <si>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</si>
  <si>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</si>
  <si>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</si>
  <si>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</si>
  <si>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</si>
  <si>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</si>
  <si>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</si>
  <si>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</si>
  <si>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</si>
  <si>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</si>
  <si>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</si>
  <si>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</si>
  <si>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</si>
  <si>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</si>
  <si>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</si>
  <si>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</si>
  <si>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</si>
  <si>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</si>
  <si>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</si>
  <si>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</si>
  <si>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</si>
  <si>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</si>
  <si>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</si>
  <si>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</si>
  <si>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</si>
  <si>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</si>
  <si>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</si>
  <si>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</si>
  <si>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</si>
  <si>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</si>
  <si>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</si>
  <si>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</si>
  <si>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</si>
  <si>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</si>
  <si>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</si>
  <si>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</si>
  <si>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</si>
  <si>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</si>
  <si>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</si>
  <si>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</si>
  <si>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</si>
  <si>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</si>
  <si>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</si>
  <si>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</si>
  <si>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</si>
  <si>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</si>
  <si>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</si>
  <si>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</si>
  <si>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</si>
  <si>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</si>
  <si>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</si>
  <si>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</si>
  <si>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</si>
  <si>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</si>
  <si>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</si>
  <si>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</si>
  <si>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</si>
  <si>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</si>
  <si>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</si>
  <si>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</si>
  <si>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</si>
  <si>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</si>
  <si>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</si>
  <si>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</si>
  <si>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</si>
  <si>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</si>
  <si>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</si>
  <si>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</si>
  <si>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</si>
  <si>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</si>
  <si>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</si>
  <si>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</si>
  <si>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</si>
  <si>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</si>
  <si>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</si>
  <si>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</si>
  <si>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</si>
  <si>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</si>
  <si>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</si>
  <si>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</si>
  <si>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</si>
  <si>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</si>
  <si>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</si>
  <si>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</si>
  <si>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</si>
  <si>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</si>
  <si>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</si>
  <si>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</si>
  <si>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</si>
  <si>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</si>
  <si>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</si>
  <si>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</si>
  <si>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</si>
  <si>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</si>
  <si>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</si>
  <si>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</si>
  <si>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</si>
  <si>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</si>
  <si>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</si>
  <si>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</si>
  <si>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</si>
  <si>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</si>
  <si>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</si>
  <si>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</si>
  <si>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</si>
  <si>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</si>
  <si>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</si>
  <si>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</si>
  <si>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</si>
  <si>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</si>
  <si>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</si>
  <si>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</si>
  <si>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</si>
  <si>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</si>
  <si>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</si>
  <si>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</si>
  <si>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</si>
  <si>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</si>
  <si>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</si>
  <si>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</si>
  <si>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</si>
  <si>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</si>
  <si>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</si>
  <si>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</si>
  <si>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</si>
  <si>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</si>
  <si>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</si>
  <si>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</si>
  <si>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</si>
  <si>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</si>
  <si>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</si>
  <si>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</si>
  <si>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</si>
  <si>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</si>
  <si>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</si>
  <si>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</si>
  <si>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</si>
  <si>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</si>
  <si>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</si>
  <si>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</si>
  <si>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</si>
  <si>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</si>
  <si>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</si>
  <si>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</si>
  <si>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</si>
  <si>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</si>
  <si>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</si>
  <si>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</si>
  <si>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</si>
  <si>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</si>
  <si>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</si>
  <si>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</si>
  <si>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</si>
  <si>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</si>
  <si>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</si>
  <si>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</si>
  <si>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</si>
  <si>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</si>
  <si>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</si>
  <si>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</si>
  <si>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</si>
  <si>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</si>
  <si>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</si>
  <si>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</si>
  <si>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</si>
  <si>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</si>
  <si>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</si>
  <si>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</si>
  <si>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</si>
  <si>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</si>
  <si>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</si>
  <si>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</si>
  <si>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</si>
  <si>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</si>
  <si>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</si>
  <si>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</si>
  <si>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</si>
  <si>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</si>
  <si>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</si>
  <si>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</si>
  <si>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</si>
  <si>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</si>
  <si>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</si>
  <si>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</si>
  <si>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</si>
  <si>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</si>
  <si>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</si>
  <si>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</si>
  <si>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</si>
  <si>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</si>
  <si>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</si>
  <si>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</si>
  <si>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</si>
  <si>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</si>
  <si>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</si>
  <si>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</si>
  <si>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</si>
  <si>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</si>
  <si>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</si>
  <si>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</si>
  <si>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</si>
  <si>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</si>
  <si>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</si>
  <si>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</si>
  <si>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</si>
  <si>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</si>
  <si>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</si>
  <si>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</si>
  <si>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</si>
  <si>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</si>
  <si>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</si>
  <si>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</si>
  <si>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</si>
  <si>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</si>
  <si>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</si>
  <si>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</si>
  <si>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</si>
  <si>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</si>
  <si>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</si>
  <si>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</si>
  <si>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</si>
  <si>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</si>
  <si>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</si>
  <si>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</si>
  <si>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</si>
  <si>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</si>
  <si>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</si>
  <si>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</si>
  <si>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</si>
  <si>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</si>
  <si>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</si>
  <si>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</si>
  <si>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</si>
  <si>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</si>
  <si>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</si>
  <si>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</si>
  <si>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</si>
  <si>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</si>
  <si>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</si>
  <si>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</si>
  <si>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</si>
  <si>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</si>
  <si>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</si>
  <si>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</si>
  <si>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</si>
  <si>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</si>
  <si>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</si>
  <si>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</si>
  <si>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</si>
  <si>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</si>
  <si>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</si>
  <si>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</si>
  <si>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</si>
  <si>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</si>
  <si>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</si>
  <si>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</si>
  <si>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</si>
  <si>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</si>
  <si>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</si>
  <si>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</si>
  <si>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</si>
  <si>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</si>
  <si>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</si>
  <si>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</si>
  <si>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</si>
  <si>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</si>
  <si>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</si>
  <si>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</si>
  <si>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</si>
  <si>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</si>
  <si>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</si>
  <si>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</si>
  <si>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</si>
  <si>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</si>
  <si>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</si>
  <si>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</si>
  <si>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</si>
  <si>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</si>
  <si>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</si>
  <si>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</si>
  <si>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</si>
  <si>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</si>
  <si>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</si>
  <si>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</si>
  <si>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</si>
  <si>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</si>
  <si>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</si>
  <si>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</si>
  <si>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</si>
  <si>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</si>
  <si>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</si>
  <si>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</si>
  <si>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</si>
  <si>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</si>
  <si>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</si>
  <si>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</si>
  <si>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</si>
  <si>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</si>
  <si>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</si>
  <si>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</si>
  <si>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</si>
  <si>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</si>
  <si>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</si>
  <si>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</si>
  <si>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</si>
  <si>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</si>
  <si>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</si>
  <si>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</si>
  <si>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</si>
  <si>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</si>
  <si>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</si>
  <si>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</si>
  <si>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</si>
  <si>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</si>
  <si>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</si>
  <si>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</si>
  <si>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</si>
  <si>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</si>
  <si>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</si>
  <si>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</si>
  <si>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</si>
  <si>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</si>
  <si>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</si>
  <si>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</si>
  <si>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</si>
  <si>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</si>
  <si>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</si>
  <si>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</si>
  <si>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</si>
  <si>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</si>
  <si>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</si>
  <si>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</si>
  <si>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</si>
  <si>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</si>
  <si>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</si>
  <si>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</si>
  <si>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</si>
  <si>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</si>
  <si>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</si>
  <si>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</si>
  <si>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</si>
  <si>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</si>
  <si>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</si>
  <si>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</si>
  <si>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</si>
  <si>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</si>
  <si>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</si>
  <si>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</si>
  <si>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</si>
  <si>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</si>
  <si>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</si>
  <si>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</si>
  <si>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</si>
  <si>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</si>
  <si>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</si>
  <si>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</si>
  <si>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</si>
  <si>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</si>
  <si>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</si>
  <si>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</si>
  <si>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</si>
  <si>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</si>
  <si>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</si>
  <si>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</si>
  <si>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</si>
  <si>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</si>
  <si>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</si>
  <si>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</si>
  <si>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</si>
  <si>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</si>
  <si>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</si>
  <si>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</si>
  <si>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</si>
  <si>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</si>
  <si>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</si>
  <si>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</si>
  <si>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</si>
  <si>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</si>
  <si>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</si>
  <si>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</si>
  <si>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</si>
  <si>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</si>
  <si>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</si>
  <si>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</si>
  <si>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</si>
  <si>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</si>
  <si>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</si>
  <si>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</si>
  <si>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</si>
  <si>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</si>
  <si>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</si>
  <si>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</si>
  <si>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</si>
  <si>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</si>
  <si>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</si>
  <si>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</si>
  <si>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</si>
  <si>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</si>
  <si>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</si>
  <si>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</si>
  <si>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</si>
  <si>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</si>
  <si>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</si>
  <si>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</si>
  <si>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</si>
  <si>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</si>
  <si>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</si>
  <si>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</si>
  <si>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</si>
  <si>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</si>
  <si>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</si>
  <si>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</si>
  <si>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</si>
  <si>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</si>
  <si>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</si>
  <si>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</si>
  <si>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</si>
  <si>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</si>
  <si>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</si>
  <si>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</si>
  <si>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</si>
  <si>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</si>
  <si>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</si>
  <si>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</si>
  <si>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</si>
  <si>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</si>
  <si>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</si>
  <si>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</si>
  <si>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</si>
  <si>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</si>
  <si>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</si>
  <si>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</si>
  <si>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</si>
  <si>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</si>
  <si>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</si>
  <si>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</si>
  <si>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</si>
  <si>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</si>
  <si>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</si>
  <si>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</si>
  <si>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</si>
  <si>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</si>
  <si>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</si>
  <si>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</si>
  <si>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</si>
  <si>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</si>
  <si>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</si>
  <si>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</si>
  <si>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</si>
  <si>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</si>
  <si>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</si>
  <si>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</si>
  <si>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</si>
  <si>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</si>
  <si>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</si>
  <si>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</si>
  <si>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</si>
  <si>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</si>
  <si>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</si>
  <si>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</si>
  <si>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</si>
  <si>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</si>
  <si>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</si>
  <si>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</si>
  <si>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</si>
  <si>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</si>
  <si>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</si>
  <si>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</si>
  <si>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</si>
  <si>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</si>
  <si>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</si>
  <si>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</si>
  <si>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</si>
  <si>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</si>
  <si>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</si>
  <si>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</si>
  <si>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</si>
  <si>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</si>
  <si>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</si>
  <si>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</si>
  <si>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</si>
  <si>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</si>
  <si>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</si>
  <si>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</si>
  <si>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</si>
  <si>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</si>
  <si>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</si>
  <si>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</si>
  <si>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</si>
  <si>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</si>
  <si>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</si>
  <si>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</si>
  <si>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</si>
  <si>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</si>
  <si>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</si>
  <si>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</si>
  <si>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</si>
  <si>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</si>
  <si>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</si>
  <si>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</si>
  <si>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</si>
  <si>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</si>
  <si>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</si>
  <si>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</si>
  <si>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</si>
  <si>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</si>
  <si>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</si>
  <si>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</si>
  <si>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</si>
  <si>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</si>
  <si>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</si>
  <si>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</si>
  <si>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</si>
  <si>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</si>
  <si>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</si>
  <si>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</si>
  <si>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</si>
  <si>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</si>
  <si>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</si>
  <si>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</si>
  <si>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</si>
  <si>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</si>
  <si>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</si>
  <si>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</si>
  <si>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</si>
  <si>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</si>
  <si>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</si>
  <si>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</si>
  <si>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</si>
  <si>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</si>
  <si>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</si>
  <si>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</si>
  <si>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</si>
  <si>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</si>
  <si>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</si>
  <si>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</si>
  <si>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</si>
  <si>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</si>
  <si>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</si>
  <si>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</si>
  <si>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</si>
  <si>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</si>
  <si>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</si>
  <si>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</si>
  <si>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</si>
  <si>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</si>
  <si>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</si>
  <si>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</si>
  <si>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</si>
  <si>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</si>
  <si>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</si>
  <si>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</si>
  <si>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</si>
  <si>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</si>
  <si>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</si>
  <si>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</si>
  <si>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</si>
  <si>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</si>
  <si>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</si>
  <si>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</si>
  <si>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</si>
  <si>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</si>
  <si>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</si>
  <si>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</si>
  <si>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</si>
  <si>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</si>
  <si>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</si>
  <si>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</si>
  <si>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</si>
  <si>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</si>
  <si>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</si>
  <si>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</si>
  <si>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</si>
  <si>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</si>
  <si>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</si>
  <si>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</si>
  <si>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</si>
  <si>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</si>
  <si>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</si>
  <si>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</si>
  <si>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</si>
  <si>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</si>
  <si>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</si>
  <si>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</si>
  <si>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</si>
  <si>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</si>
  <si>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</si>
  <si>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</si>
  <si>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</si>
  <si>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</si>
  <si>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</si>
  <si>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</si>
  <si>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</si>
  <si>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</si>
  <si>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</si>
  <si>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</si>
  <si>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</si>
  <si>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</si>
  <si>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</si>
  <si>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</si>
  <si>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</si>
  <si>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</si>
  <si>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</si>
  <si>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</si>
  <si>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</si>
  <si>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</si>
  <si>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</si>
  <si>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</si>
  <si>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</si>
  <si>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</si>
  <si>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</si>
  <si>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</si>
  <si>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</si>
  <si>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</si>
  <si>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</si>
  <si>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</si>
  <si>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</si>
  <si>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</si>
  <si>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</si>
  <si>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</si>
  <si>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</si>
  <si>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</si>
  <si>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</si>
  <si>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</si>
  <si>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</si>
  <si>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</si>
  <si>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</si>
  <si>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</si>
  <si>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</si>
  <si>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</si>
  <si>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</si>
  <si>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</si>
  <si>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</si>
  <si>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</si>
  <si>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</si>
  <si>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</si>
  <si>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</si>
  <si>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</si>
  <si>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</si>
  <si>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</si>
  <si>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</si>
  <si>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</si>
  <si>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</si>
  <si>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</si>
  <si>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</si>
  <si>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</si>
  <si>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</si>
  <si>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</si>
  <si>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</si>
  <si>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</si>
  <si>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</si>
  <si>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</si>
  <si>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</si>
  <si>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</si>
  <si>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</si>
  <si>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</si>
  <si>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</si>
  <si>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</si>
  <si>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</si>
  <si>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</si>
  <si>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</si>
  <si>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</si>
  <si>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</si>
  <si>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</si>
  <si>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</si>
  <si>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</si>
  <si>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</si>
  <si>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</si>
  <si>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</si>
  <si>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</si>
  <si>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</si>
  <si>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</si>
  <si>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</si>
  <si>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</si>
  <si>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</si>
  <si>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</si>
  <si>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</si>
  <si>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</si>
  <si>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</si>
  <si>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</si>
  <si>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</si>
  <si>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</si>
  <si>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</si>
  <si>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</si>
  <si>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</si>
  <si>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</si>
  <si>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</si>
  <si>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</si>
  <si>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</si>
  <si>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</si>
  <si>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</si>
  <si>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</si>
  <si>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</si>
  <si>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</si>
  <si>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</si>
  <si>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</si>
  <si>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</si>
  <si>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</si>
  <si>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</si>
  <si>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</si>
  <si>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</si>
  <si>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</si>
  <si>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</si>
  <si>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</si>
  <si>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</si>
  <si>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</si>
  <si>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</si>
  <si>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</si>
  <si>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</si>
  <si>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</si>
  <si>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</si>
  <si>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</si>
  <si>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</si>
  <si>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</si>
  <si>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</si>
  <si>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</si>
  <si>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</si>
  <si>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</si>
  <si>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</si>
  <si>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</si>
  <si>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</si>
  <si>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</si>
  <si>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</si>
  <si>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</si>
  <si>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</si>
  <si>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</si>
  <si>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</si>
  <si>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</si>
  <si>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</si>
  <si>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</si>
  <si>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</si>
  <si>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</si>
  <si>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</si>
  <si>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</si>
  <si>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</si>
  <si>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</si>
  <si>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</si>
  <si>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</si>
  <si>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</si>
  <si>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</si>
  <si>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</si>
  <si>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</si>
  <si>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</si>
  <si>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</si>
  <si>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</si>
  <si>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</si>
  <si>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</si>
  <si>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</si>
  <si>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</si>
  <si>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</si>
  <si>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</si>
  <si>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</si>
  <si>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</si>
  <si>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</si>
  <si>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</si>
  <si>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</si>
  <si>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</si>
  <si>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</si>
  <si>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</si>
  <si>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</si>
  <si>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</si>
  <si>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</si>
  <si>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</si>
  <si>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</si>
  <si>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</si>
  <si>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</si>
  <si>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</si>
  <si>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</si>
  <si>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</si>
  <si>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</si>
  <si>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</si>
  <si>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</si>
  <si>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</si>
  <si>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</si>
  <si>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</si>
  <si>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</si>
  <si>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</si>
  <si>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</si>
  <si>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</si>
  <si>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</si>
  <si>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</si>
  <si>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</si>
  <si>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</si>
  <si>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</si>
  <si>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</si>
  <si>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</si>
  <si>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</si>
  <si>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</si>
  <si>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</si>
  <si>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</si>
  <si>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</si>
  <si>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</si>
  <si>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</si>
  <si>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</si>
  <si>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</si>
  <si>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</si>
  <si>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</si>
  <si>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</si>
  <si>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</si>
  <si>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</si>
  <si>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</si>
  <si>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</si>
  <si>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</si>
  <si>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</si>
  <si>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</si>
  <si>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</si>
  <si>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</si>
  <si>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</si>
  <si>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</si>
  <si>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</si>
  <si>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</si>
  <si>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</si>
  <si>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</si>
  <si>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</si>
  <si>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</si>
  <si>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</si>
  <si>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</si>
  <si>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</si>
  <si>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</si>
  <si>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</si>
  <si>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</si>
  <si>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</si>
  <si>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</si>
  <si>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</si>
  <si>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</si>
  <si>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</si>
  <si>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</si>
  <si>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</si>
  <si>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</si>
  <si>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</si>
  <si>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</si>
  <si>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</si>
  <si>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</si>
  <si>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</si>
  <si>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</si>
  <si>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</si>
  <si>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</si>
  <si>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</si>
  <si>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</si>
  <si>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</si>
  <si>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</si>
  <si>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</si>
  <si>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</si>
  <si>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</si>
  <si>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</si>
  <si>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</si>
  <si>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</si>
  <si>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</si>
  <si>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</si>
  <si>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</si>
  <si>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</si>
  <si>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</si>
  <si>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</si>
  <si>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</si>
  <si>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</si>
  <si>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</si>
  <si>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</si>
  <si>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</si>
  <si>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</si>
  <si>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</si>
  <si>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</si>
  <si>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</si>
  <si>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</si>
  <si>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</si>
  <si>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</si>
  <si>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</si>
  <si>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</si>
  <si>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</si>
  <si>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</si>
  <si>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</si>
  <si>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</si>
  <si>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</si>
  <si>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</si>
  <si>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</si>
  <si>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</si>
  <si>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</si>
  <si>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</si>
  <si>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</si>
  <si>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</si>
  <si>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</si>
  <si>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</si>
  <si>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</si>
  <si>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</si>
  <si>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</si>
  <si>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</si>
  <si>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</si>
  <si>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</si>
  <si>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</si>
  <si>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</si>
  <si>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</si>
  <si>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</si>
  <si>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</si>
  <si>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</si>
  <si>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</si>
  <si>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</si>
  <si>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</si>
  <si>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</si>
  <si>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</si>
  <si>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</si>
  <si>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</si>
  <si>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</si>
  <si>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</si>
  <si>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</si>
  <si>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</si>
  <si>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</si>
  <si>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</si>
  <si>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</si>
  <si>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</si>
  <si>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</si>
  <si>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</si>
  <si>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</si>
  <si>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</si>
  <si>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</si>
  <si>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</si>
  <si>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</si>
  <si>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</si>
  <si>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</si>
  <si>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</si>
  <si>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</si>
  <si>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</si>
  <si>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</si>
  <si>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</si>
  <si>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</si>
  <si>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</si>
  <si>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</si>
  <si>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</si>
  <si>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</si>
  <si>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</si>
  <si>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</si>
  <si>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</si>
  <si>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</si>
  <si>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</si>
  <si>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</si>
  <si>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</si>
  <si>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</si>
  <si>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</si>
  <si>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</si>
  <si>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</si>
  <si>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</si>
  <si>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</si>
  <si>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</si>
  <si>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</si>
  <si>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</si>
  <si>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</si>
  <si>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</si>
  <si>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</si>
  <si>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</si>
  <si>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</si>
  <si>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</si>
  <si>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</si>
  <si>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</si>
  <si>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</si>
  <si>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</si>
  <si>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</si>
  <si>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</si>
  <si>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</si>
  <si>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</si>
  <si>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</si>
  <si>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</si>
  <si>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</si>
  <si>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</si>
  <si>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</si>
  <si>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</si>
  <si>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</si>
  <si>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</si>
  <si>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</si>
  <si>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</si>
  <si>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</si>
  <si>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</si>
  <si>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</si>
  <si>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</si>
  <si>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</si>
  <si>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</si>
  <si>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</si>
  <si>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</si>
  <si>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</si>
  <si>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</si>
  <si>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</si>
  <si>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</si>
  <si>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</si>
  <si>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</si>
  <si>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</si>
  <si>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</si>
  <si>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</si>
  <si>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</si>
  <si>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</si>
  <si>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</si>
  <si>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</si>
  <si>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</si>
  <si>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</si>
  <si>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</si>
  <si>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</si>
  <si>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</si>
  <si>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</si>
  <si>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</si>
  <si>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</si>
  <si>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</si>
  <si>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</si>
  <si>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</si>
  <si>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</si>
  <si>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</si>
  <si>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</si>
  <si>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</si>
  <si>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</si>
  <si>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</si>
  <si>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</si>
  <si>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</si>
  <si>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</si>
  <si>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</si>
  <si>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</si>
  <si>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</si>
  <si>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</si>
  <si>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</si>
  <si>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</si>
  <si>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</si>
  <si>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</si>
  <si>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</si>
  <si>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</si>
  <si>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</si>
  <si>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</si>
  <si>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</si>
  <si>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</si>
  <si>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</si>
  <si>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</si>
  <si>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</si>
  <si>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</si>
  <si>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</si>
  <si>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</si>
  <si>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</si>
  <si>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</si>
  <si>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</si>
  <si>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</si>
  <si>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</si>
  <si>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</si>
  <si>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</si>
  <si>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</si>
  <si>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</si>
  <si>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</si>
  <si>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</si>
  <si>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</si>
  <si>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</si>
  <si>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</si>
  <si>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</si>
  <si>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</si>
  <si>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</si>
  <si>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</si>
  <si>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</si>
  <si>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</si>
  <si>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</si>
  <si>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</si>
  <si>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</si>
  <si>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</si>
  <si>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</si>
  <si>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</si>
  <si>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</si>
  <si>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</si>
  <si>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</si>
  <si>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</si>
  <si>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</si>
  <si>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</si>
  <si>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</si>
  <si>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</si>
  <si>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</si>
  <si>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</si>
  <si>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</si>
  <si>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</si>
  <si>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</si>
  <si>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</si>
  <si>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</si>
  <si>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</si>
  <si>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</si>
  <si>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</si>
  <si>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</si>
  <si>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</si>
  <si>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</si>
  <si>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</si>
  <si>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</si>
  <si>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</si>
  <si>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</si>
  <si>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</si>
  <si>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</si>
  <si>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</si>
  <si>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</si>
  <si>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</si>
  <si>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</si>
  <si>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</si>
  <si>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</si>
  <si>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</si>
  <si>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</si>
  <si>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</si>
  <si>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</si>
  <si>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</si>
  <si>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</si>
  <si>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</si>
  <si>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</si>
  <si>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</si>
  <si>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</si>
  <si>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</si>
  <si>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</si>
  <si>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</si>
  <si>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</si>
  <si>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</si>
  <si>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</si>
  <si>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</si>
  <si>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</si>
  <si>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</si>
  <si>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</si>
  <si>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</si>
  <si>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</si>
  <si>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</si>
  <si>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</si>
  <si>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</si>
  <si>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</si>
  <si>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</si>
  <si>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</si>
  <si>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</si>
  <si>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</si>
  <si>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</si>
  <si>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</si>
  <si>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</si>
  <si>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</si>
  <si>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</si>
  <si>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</si>
  <si>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</si>
  <si>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</si>
  <si>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</si>
  <si>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</si>
  <si>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</si>
  <si>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</si>
  <si>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</si>
  <si>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</si>
  <si>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</si>
  <si>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</si>
  <si>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</si>
  <si>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</si>
  <si>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</si>
  <si>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</si>
  <si>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</si>
  <si>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</si>
  <si>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</si>
  <si>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</si>
  <si>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</si>
  <si>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</si>
  <si>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</si>
  <si>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</si>
  <si>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</si>
  <si>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</si>
  <si>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</si>
  <si>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</si>
  <si>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</si>
  <si>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</si>
  <si>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</si>
  <si>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</si>
  <si>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</si>
  <si>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</si>
  <si>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</si>
  <si>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</si>
  <si>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</si>
  <si>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</si>
  <si>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</si>
  <si>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</si>
  <si>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</si>
  <si>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</si>
  <si>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</si>
  <si>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</si>
  <si>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</si>
  <si>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</si>
  <si>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</si>
  <si>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</si>
  <si>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</si>
  <si>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</si>
  <si>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</si>
  <si>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</si>
  <si>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</si>
  <si>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</si>
  <si>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</si>
  <si>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</si>
  <si>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</si>
  <si>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</si>
  <si>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</si>
  <si>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</si>
  <si>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</si>
  <si>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</si>
  <si>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</si>
  <si>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</si>
  <si>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</si>
  <si>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</si>
  <si>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</si>
  <si>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</si>
  <si>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</si>
  <si>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</si>
  <si>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</si>
  <si>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</si>
  <si>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</si>
  <si>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</si>
  <si>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</si>
  <si>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</si>
  <si>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</si>
  <si>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</si>
  <si>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</si>
  <si>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</si>
  <si>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</si>
  <si>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</si>
  <si>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</si>
  <si>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</si>
  <si>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</si>
  <si>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</si>
  <si>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</si>
  <si>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</si>
  <si>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</si>
  <si>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</si>
  <si>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</si>
  <si>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</si>
  <si>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</si>
  <si>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</si>
  <si>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</si>
  <si>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</si>
  <si>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</si>
  <si>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</si>
  <si>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</si>
  <si>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</si>
  <si>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</si>
  <si>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</si>
  <si>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</si>
  <si>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</si>
  <si>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</si>
  <si>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</si>
  <si>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</si>
  <si>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</si>
  <si>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</si>
  <si>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</si>
  <si>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</si>
  <si>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</si>
  <si>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</si>
  <si>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</si>
  <si>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</si>
  <si>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</si>
  <si>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</si>
  <si>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</si>
  <si>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</si>
  <si>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</si>
  <si>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</si>
  <si>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</si>
  <si>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</si>
  <si>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</si>
  <si>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</si>
  <si>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</si>
  <si>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</si>
  <si>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</si>
  <si>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</si>
  <si>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</si>
  <si>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</si>
  <si>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</si>
  <si>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</si>
  <si>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</si>
  <si>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</si>
  <si>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</si>
  <si>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</si>
  <si>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</si>
  <si>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</si>
  <si>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</si>
  <si>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</si>
  <si>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</si>
  <si>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</si>
  <si>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</si>
  <si>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</si>
  <si>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</si>
  <si>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</si>
  <si>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</si>
  <si>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</si>
  <si>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</si>
  <si>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</si>
  <si>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</si>
  <si>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</si>
  <si>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</si>
  <si>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</si>
  <si>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</si>
  <si>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</si>
  <si>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</si>
  <si>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</si>
  <si>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</si>
  <si>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</si>
  <si>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</si>
  <si>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</si>
  <si>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</si>
  <si>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</si>
  <si>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</si>
  <si>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</si>
  <si>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</si>
  <si>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</si>
  <si>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</si>
  <si>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</si>
  <si>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</si>
  <si>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</si>
  <si>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</si>
  <si>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</si>
  <si>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</si>
  <si>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</si>
  <si>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</si>
  <si>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</si>
  <si>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</si>
  <si>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</si>
  <si>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</si>
  <si>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</si>
  <si>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</si>
  <si>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</si>
  <si>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</si>
  <si>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</si>
  <si>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</si>
  <si>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</si>
  <si>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</si>
  <si>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</si>
  <si>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</si>
  <si>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</si>
  <si>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</si>
  <si>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</si>
  <si>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</si>
  <si>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</si>
  <si>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</si>
  <si>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</si>
  <si>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</si>
  <si>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</si>
  <si>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</si>
  <si>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</si>
  <si>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</si>
  <si>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</si>
  <si>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</si>
  <si>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</si>
  <si>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</si>
  <si>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</si>
  <si>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</si>
  <si>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</si>
  <si>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</si>
  <si>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</si>
  <si>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</si>
  <si>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</si>
  <si>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</si>
  <si>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</si>
  <si>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</si>
  <si>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</si>
  <si>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</si>
  <si>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</si>
  <si>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</si>
  <si>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</si>
  <si>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</si>
  <si>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</si>
  <si>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</si>
  <si>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</si>
  <si>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</si>
  <si>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</si>
  <si>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</si>
  <si>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</si>
  <si>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</si>
  <si>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</si>
  <si>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</si>
  <si>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</si>
  <si>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</si>
  <si>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</si>
  <si>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</si>
  <si>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</si>
  <si>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</si>
  <si>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</si>
  <si>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</si>
  <si>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</si>
  <si>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</si>
  <si>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</si>
  <si>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</si>
  <si>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</si>
  <si>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</si>
  <si>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</si>
  <si>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</si>
  <si>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</si>
  <si>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</si>
  <si>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</si>
  <si>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</si>
  <si>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</si>
  <si>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</si>
  <si>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</si>
  <si>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</si>
  <si>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</si>
  <si>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</si>
  <si>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</si>
  <si>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</si>
  <si>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</si>
  <si>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</si>
  <si>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</si>
  <si>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</si>
  <si>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</si>
  <si>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</si>
  <si>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</si>
  <si>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</si>
  <si>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</si>
  <si>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</si>
  <si>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</si>
  <si>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</si>
  <si>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</si>
  <si>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</si>
  <si>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</si>
  <si>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</si>
  <si>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</si>
  <si>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</si>
  <si>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</si>
  <si>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</si>
  <si>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</si>
  <si>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</si>
  <si>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</si>
  <si>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</si>
  <si>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</si>
  <si>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</si>
  <si>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</si>
  <si>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</si>
  <si>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</si>
  <si>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</si>
  <si>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</si>
  <si>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</si>
  <si>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</si>
  <si>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</si>
  <si>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</si>
  <si>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</si>
  <si>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</si>
  <si>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</si>
  <si>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</si>
  <si>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</si>
  <si>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</si>
  <si>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</si>
  <si>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</si>
  <si>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</si>
  <si>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</si>
  <si>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</si>
  <si>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</si>
  <si>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</si>
  <si>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</si>
  <si>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</si>
  <si>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</si>
  <si>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</si>
  <si>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</si>
  <si>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</si>
  <si>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</si>
  <si>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</si>
  <si>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</si>
  <si>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</si>
  <si>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</si>
  <si>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</si>
  <si>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</si>
  <si>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</si>
  <si>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</si>
  <si>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</si>
  <si>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</si>
  <si>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</si>
  <si>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</si>
  <si>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</si>
  <si>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</si>
  <si>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</si>
  <si>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</si>
  <si>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</si>
  <si>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</si>
  <si>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</si>
  <si>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</si>
  <si>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</si>
  <si>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</si>
  <si>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</si>
  <si>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</si>
  <si>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</si>
  <si>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</si>
  <si>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</si>
  <si>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</si>
  <si>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</si>
  <si>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</si>
  <si>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</si>
  <si>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</si>
  <si>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</si>
  <si>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</si>
  <si>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</si>
  <si>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</si>
  <si>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</si>
  <si>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</si>
  <si>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</si>
  <si>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</si>
  <si>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</si>
  <si>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</si>
  <si>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</si>
  <si>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</si>
  <si>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</si>
  <si>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</si>
  <si>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</si>
  <si>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</si>
  <si>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</si>
  <si>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</si>
  <si>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</si>
  <si>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</si>
  <si>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</si>
  <si>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</si>
  <si>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</si>
  <si>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</si>
  <si>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</si>
  <si>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</si>
  <si>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</si>
  <si>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</si>
  <si>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</si>
  <si>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</si>
  <si>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</si>
  <si>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</si>
  <si>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</si>
  <si>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</si>
  <si>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</si>
  <si>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</si>
  <si>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</si>
  <si>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</si>
  <si>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</si>
  <si>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</si>
  <si>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</si>
  <si>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</si>
  <si>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</si>
  <si>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</si>
  <si>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</si>
  <si>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</si>
  <si>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</si>
  <si>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</si>
  <si>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</si>
  <si>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</si>
  <si>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</si>
  <si>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</si>
  <si>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</si>
  <si>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</si>
  <si>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</si>
  <si>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</si>
  <si>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</si>
  <si>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</si>
  <si>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</si>
  <si>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</si>
  <si>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</si>
  <si>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</si>
  <si>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</si>
  <si>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</si>
  <si>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</si>
  <si>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</si>
  <si>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</si>
  <si>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</si>
  <si>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</si>
  <si>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</si>
  <si>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</si>
  <si>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</si>
  <si>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</si>
  <si>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</si>
  <si>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</si>
  <si>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</si>
  <si>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</si>
  <si>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</si>
  <si>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</si>
  <si>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</si>
  <si>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</si>
  <si>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</si>
  <si>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</si>
  <si>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</si>
  <si>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</si>
  <si>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</si>
  <si>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</si>
  <si>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</si>
  <si>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</si>
  <si>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</si>
  <si>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</si>
  <si>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</si>
  <si>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</si>
  <si>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</si>
  <si>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</si>
  <si>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</si>
  <si>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</si>
  <si>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</si>
  <si>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</si>
  <si>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</si>
  <si>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</si>
  <si>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</si>
  <si>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</si>
  <si>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</si>
  <si>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</si>
  <si>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</si>
  <si>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</si>
  <si>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</si>
  <si>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</si>
  <si>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</si>
  <si>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</si>
  <si>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</si>
  <si>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</si>
  <si>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</si>
  <si>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</si>
  <si>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</si>
  <si>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</si>
  <si>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</si>
  <si>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</si>
  <si>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</si>
  <si>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</si>
  <si>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</si>
  <si>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</si>
  <si>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</si>
  <si>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</si>
  <si>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</si>
  <si>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</si>
  <si>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</si>
  <si>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</si>
  <si>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</si>
  <si>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</si>
  <si>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</si>
  <si>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</si>
  <si>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</si>
  <si>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</si>
  <si>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</si>
  <si>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</si>
  <si>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</si>
  <si>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</si>
  <si>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</si>
  <si>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</si>
  <si>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</si>
  <si>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</si>
  <si>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</si>
  <si>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</si>
  <si>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</si>
  <si>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</si>
  <si>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</si>
  <si>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</si>
  <si>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</si>
  <si>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</si>
  <si>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</si>
  <si>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</si>
  <si>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</si>
  <si>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</si>
  <si>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</si>
  <si>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</si>
  <si>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</si>
  <si>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</si>
  <si>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</si>
  <si>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</si>
  <si>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</si>
  <si>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</si>
  <si>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</si>
  <si>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</si>
  <si>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</si>
  <si>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</si>
  <si>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</si>
  <si>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</si>
  <si>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</si>
  <si>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</si>
  <si>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</si>
  <si>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</si>
  <si>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</si>
  <si>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</si>
  <si>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</si>
  <si>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</si>
  <si>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</si>
  <si>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</si>
  <si>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</si>
  <si>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</si>
  <si>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</si>
  <si>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</si>
  <si>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</si>
  <si>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</si>
  <si>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</si>
  <si>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</si>
  <si>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</si>
  <si>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</si>
  <si>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</si>
  <si>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</si>
  <si>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</si>
  <si>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</si>
  <si>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</si>
  <si>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</si>
  <si>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</si>
  <si>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</si>
  <si>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</si>
  <si>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</si>
  <si>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</si>
  <si>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</si>
  <si>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</si>
  <si>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</si>
  <si>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</si>
  <si>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</si>
  <si>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</si>
  <si>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</si>
  <si>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</si>
  <si>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</si>
  <si>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</si>
  <si>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</si>
  <si>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</si>
  <si>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</si>
  <si>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</si>
  <si>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</si>
  <si>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</si>
  <si>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</si>
  <si>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</si>
  <si>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</si>
  <si>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</si>
  <si>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</si>
  <si>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</si>
  <si>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</si>
  <si>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</si>
  <si>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</si>
  <si>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</si>
  <si>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</si>
  <si>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</si>
  <si>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</si>
  <si>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</si>
  <si>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</si>
  <si>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</si>
  <si>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</si>
  <si>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</si>
  <si>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</si>
  <si>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</si>
  <si>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</si>
  <si>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</si>
  <si>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</si>
  <si>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</si>
  <si>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</si>
  <si>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</si>
  <si>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</si>
  <si>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</si>
  <si>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</si>
  <si>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</si>
  <si>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</si>
  <si>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</si>
  <si>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</si>
  <si>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</si>
  <si>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</si>
  <si>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</si>
  <si>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</si>
  <si>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</si>
  <si>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</si>
  <si>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</si>
  <si>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</si>
  <si>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</si>
  <si>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</si>
  <si>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</si>
  <si>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</si>
  <si>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</si>
  <si>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</si>
  <si>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</si>
  <si>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</si>
  <si>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</si>
  <si>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</si>
  <si>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</si>
  <si>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</si>
  <si>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</si>
  <si>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</si>
  <si>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</si>
  <si>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</si>
  <si>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</si>
  <si>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</si>
  <si>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</si>
  <si>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</si>
  <si>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</si>
  <si>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</si>
  <si>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</si>
  <si>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</si>
  <si>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</si>
  <si>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</si>
  <si>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</si>
  <si>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</si>
  <si>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</si>
  <si>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</si>
  <si>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</si>
  <si>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</si>
  <si>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</si>
  <si>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</si>
  <si>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</si>
  <si>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</si>
  <si>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</si>
  <si>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</si>
  <si>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</si>
  <si>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</si>
  <si>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</si>
  <si>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</si>
  <si>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</si>
  <si>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</si>
  <si>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</si>
  <si>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</si>
  <si>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</si>
  <si>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</si>
  <si>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</si>
  <si>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</si>
  <si>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</si>
  <si>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</si>
  <si>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</si>
  <si>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</si>
  <si>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</si>
  <si>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</si>
  <si>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</si>
  <si>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</si>
  <si>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</si>
  <si>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</si>
  <si>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</si>
  <si>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</si>
  <si>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</si>
  <si>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</si>
  <si>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</si>
  <si>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</si>
  <si>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</si>
  <si>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</si>
  <si>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</si>
  <si>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</si>
  <si>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</si>
  <si>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</si>
  <si>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</si>
  <si>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</si>
  <si>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</si>
  <si>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</si>
  <si>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</si>
  <si>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</si>
  <si>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</si>
  <si>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</si>
  <si>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</si>
  <si>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</si>
  <si>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</si>
  <si>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</si>
  <si>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</si>
  <si>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</si>
  <si>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</si>
  <si>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</si>
  <si>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</si>
  <si>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</si>
  <si>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</si>
  <si>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</si>
  <si>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</si>
  <si>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</si>
  <si>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</si>
  <si>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</si>
  <si>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</si>
  <si>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</si>
  <si>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</si>
  <si>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</si>
  <si>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</si>
  <si>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</si>
  <si>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</si>
  <si>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</si>
  <si>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</si>
  <si>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</si>
  <si>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</si>
  <si>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</si>
  <si>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</si>
  <si>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</si>
  <si>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</si>
  <si>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</si>
  <si>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</si>
  <si>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</si>
  <si>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</si>
  <si>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</si>
  <si>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</si>
  <si>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</si>
  <si>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</si>
  <si>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</si>
  <si>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</si>
  <si>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</si>
  <si>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</si>
  <si>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</si>
  <si>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</si>
  <si>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</si>
  <si>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</si>
  <si>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</si>
  <si>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</si>
  <si>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</si>
  <si>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</si>
  <si>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</si>
  <si>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</si>
  <si>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</si>
  <si>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</si>
  <si>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</si>
  <si>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</si>
  <si>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</si>
  <si>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</si>
  <si>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</si>
  <si>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</si>
  <si>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</si>
  <si>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</si>
  <si>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</si>
  <si>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</si>
  <si>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</si>
  <si>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</si>
  <si>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</si>
  <si>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</si>
  <si>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</si>
  <si>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</si>
  <si>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</si>
  <si>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</si>
  <si>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</si>
  <si>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</si>
  <si>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</si>
  <si>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</si>
  <si>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</si>
  <si>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</si>
  <si>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</si>
  <si>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</si>
  <si>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</si>
  <si>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</si>
  <si>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</si>
  <si>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</si>
  <si>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</si>
  <si>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</si>
  <si>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</si>
  <si>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</si>
  <si>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</si>
  <si>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</si>
  <si>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</si>
  <si>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</si>
  <si>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</si>
  <si>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</si>
  <si>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</si>
  <si>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</si>
  <si>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</si>
  <si>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</si>
  <si>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</si>
  <si>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</si>
  <si>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</si>
  <si>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</si>
  <si>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</si>
  <si>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</si>
  <si>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</si>
  <si>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</si>
  <si>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</si>
  <si>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</si>
  <si>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</si>
  <si>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</si>
  <si>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</si>
  <si>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</si>
  <si>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</si>
  <si>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</si>
  <si>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</si>
  <si>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</si>
  <si>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</si>
  <si>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</si>
  <si>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</si>
  <si>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</si>
  <si>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</si>
  <si>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</si>
  <si>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</si>
  <si>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</si>
  <si>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</si>
  <si>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</si>
  <si>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</si>
  <si>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</si>
  <si>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</si>
  <si>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</si>
  <si>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</si>
  <si>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</si>
  <si>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</si>
  <si>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</si>
  <si>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</si>
  <si>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</si>
  <si>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</si>
  <si>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</si>
  <si>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</si>
  <si>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</si>
  <si>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</si>
  <si>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</si>
  <si>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</si>
  <si>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</si>
  <si>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</si>
  <si>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</si>
  <si>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</si>
  <si>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</si>
  <si>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</si>
  <si>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</si>
  <si>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</si>
  <si>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</si>
  <si>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</si>
  <si>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</si>
  <si>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</si>
  <si>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</si>
  <si>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</si>
  <si>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</si>
  <si>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</si>
  <si>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</si>
  <si>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</si>
  <si>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</si>
  <si>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</si>
  <si>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</si>
  <si>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</si>
  <si>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</si>
  <si>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</si>
  <si>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</si>
  <si>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</si>
  <si>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</si>
  <si>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</si>
  <si>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</si>
  <si>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</si>
  <si>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</si>
  <si>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</si>
  <si>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</si>
  <si>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</si>
  <si>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</si>
  <si>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</si>
  <si>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</si>
  <si>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</si>
  <si>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</si>
  <si>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</si>
  <si>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</si>
  <si>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</si>
  <si>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</si>
  <si>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</si>
  <si>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</si>
  <si>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</si>
  <si>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</si>
  <si>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</si>
  <si>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</si>
  <si>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</si>
  <si>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</si>
  <si>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</si>
  <si>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</si>
  <si>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</si>
  <si>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</si>
  <si>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</si>
  <si>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</si>
  <si>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</si>
  <si>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</si>
  <si>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</si>
  <si>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</si>
  <si>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</si>
  <si>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</si>
  <si>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</si>
  <si>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</si>
  <si>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</si>
  <si>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</si>
  <si>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</si>
  <si>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</si>
  <si>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</si>
  <si>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</si>
  <si>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</si>
  <si>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</si>
  <si>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</si>
  <si>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</si>
  <si>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</si>
  <si>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</si>
  <si>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</si>
  <si>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</si>
  <si>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</si>
  <si>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</si>
  <si>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</si>
  <si>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</si>
  <si>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</si>
  <si>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</si>
  <si>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</si>
  <si>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</si>
  <si>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</si>
  <si>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</si>
  <si>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</si>
  <si>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</si>
  <si>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</si>
  <si>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</si>
  <si>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</si>
  <si>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</si>
  <si>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</si>
  <si>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</si>
  <si>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</si>
  <si>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</si>
  <si>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</si>
  <si>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</si>
  <si>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</si>
  <si>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</si>
  <si>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</si>
  <si>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</si>
  <si>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</si>
  <si>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</si>
  <si>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</si>
  <si>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</si>
  <si>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</si>
  <si>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</si>
  <si>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</si>
  <si>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</si>
  <si>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</si>
  <si>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</si>
  <si>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</si>
  <si>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</si>
  <si>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</si>
  <si>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</si>
  <si>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</si>
  <si>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</si>
  <si>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</si>
  <si>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</si>
  <si>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</si>
  <si>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</si>
  <si>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</si>
  <si>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</si>
  <si>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</si>
  <si>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</si>
  <si>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</si>
  <si>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</si>
  <si>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</si>
  <si>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</si>
  <si>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</si>
  <si>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</si>
  <si>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</si>
  <si>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</si>
  <si>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</si>
  <si>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</si>
  <si>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</si>
  <si>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</si>
  <si>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</si>
  <si>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</si>
  <si>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</si>
  <si>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</si>
  <si>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</si>
  <si>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</si>
  <si>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</si>
  <si>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</si>
  <si>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</si>
  <si>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</si>
  <si>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</si>
  <si>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</si>
  <si>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</si>
  <si>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</si>
  <si>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</si>
  <si>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</si>
  <si>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</si>
  <si>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</si>
  <si>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</si>
  <si>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</si>
  <si>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</si>
  <si>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</si>
  <si>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</si>
  <si>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</si>
  <si>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</si>
  <si>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</si>
  <si>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</si>
  <si>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</si>
  <si>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</si>
  <si>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</si>
  <si>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</si>
  <si>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</si>
  <si>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</si>
  <si>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</si>
  <si>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</si>
  <si>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</si>
  <si>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</si>
  <si>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</si>
  <si>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</si>
  <si>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</si>
  <si>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</si>
  <si>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</si>
  <si>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</si>
  <si>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</si>
  <si>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</si>
  <si>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</si>
  <si>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</si>
  <si>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</si>
  <si>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</si>
  <si>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</si>
  <si>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</si>
  <si>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</si>
  <si>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</si>
  <si>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</si>
  <si>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</si>
  <si>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</si>
  <si>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</si>
  <si>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</si>
  <si>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</si>
  <si>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</si>
  <si>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</si>
  <si>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</si>
  <si>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</si>
  <si>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</si>
  <si>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</si>
  <si>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</si>
  <si>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</si>
  <si>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</si>
  <si>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</si>
  <si>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</si>
  <si>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</si>
  <si>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</si>
  <si>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</si>
  <si>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</si>
  <si>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</si>
  <si>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</si>
  <si>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</si>
  <si>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</si>
  <si>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</si>
  <si>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</si>
  <si>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</si>
  <si>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</si>
  <si>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</si>
  <si>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</si>
  <si>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</si>
  <si>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</si>
  <si>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</si>
  <si>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</si>
  <si>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</si>
  <si>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</si>
  <si>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</si>
  <si>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</si>
  <si>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</si>
  <si>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</si>
  <si>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</si>
  <si>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</si>
  <si>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</si>
  <si>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</si>
  <si>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</si>
  <si>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</si>
  <si>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</si>
  <si>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</si>
  <si>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</si>
  <si>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</si>
  <si>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</si>
  <si>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</si>
  <si>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</si>
  <si>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</si>
  <si>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</si>
  <si>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</si>
  <si>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</si>
  <si>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</si>
  <si>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</si>
  <si>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</si>
  <si>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</si>
  <si>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</si>
  <si>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</si>
  <si>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</si>
  <si>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</si>
  <si>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</si>
  <si>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</si>
  <si>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</si>
  <si>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</si>
  <si>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</si>
  <si>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</si>
  <si>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</si>
  <si>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</si>
  <si>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</si>
  <si>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</si>
  <si>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</si>
  <si>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</si>
  <si>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</si>
  <si>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</si>
  <si>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</si>
  <si>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</si>
  <si>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</si>
  <si>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</si>
  <si>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</si>
  <si>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</si>
  <si>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</si>
  <si>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</si>
  <si>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</si>
  <si>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</si>
  <si>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</si>
  <si>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</si>
  <si>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</si>
  <si>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</si>
  <si>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</si>
  <si>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</si>
  <si>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</si>
  <si>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</si>
  <si>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</si>
  <si>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</si>
  <si>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</si>
  <si>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</si>
  <si>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</si>
  <si>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</si>
  <si>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</si>
  <si>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</si>
  <si>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</si>
  <si>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</si>
  <si>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</si>
  <si>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</si>
  <si>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</si>
  <si>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</si>
  <si>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</si>
  <si>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</si>
  <si>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</si>
  <si>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</si>
  <si>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</si>
  <si>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</si>
  <si>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</si>
  <si>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</si>
  <si>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</si>
  <si>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</si>
  <si>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</si>
  <si>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</si>
  <si>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</si>
  <si>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</si>
  <si>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</si>
  <si>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</si>
  <si>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</si>
  <si>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</si>
  <si>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</si>
  <si>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</si>
  <si>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</si>
  <si>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</si>
  <si>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</si>
  <si>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</si>
  <si>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</si>
  <si>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</si>
  <si>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</si>
  <si>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</si>
  <si>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</si>
  <si>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</si>
  <si>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</si>
  <si>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</si>
  <si>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</si>
  <si>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</si>
  <si>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</si>
  <si>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</si>
  <si>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</si>
  <si>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</si>
  <si>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</si>
  <si>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</si>
  <si>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</si>
  <si>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</si>
  <si>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</si>
  <si>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</si>
  <si>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</si>
  <si>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</si>
  <si>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</si>
  <si>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</si>
  <si>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</si>
  <si>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</si>
  <si>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</si>
  <si>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</si>
  <si>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</si>
  <si>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</si>
  <si>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</si>
  <si>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</si>
  <si>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</si>
  <si>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</si>
  <si>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</si>
  <si>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</si>
  <si>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</si>
  <si>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</si>
  <si>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</si>
  <si>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</si>
  <si>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</si>
  <si>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</si>
  <si>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</si>
  <si>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</si>
  <si>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</si>
  <si>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</si>
  <si>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</si>
  <si>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</si>
  <si>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</si>
  <si>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</si>
  <si>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</si>
  <si>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</si>
  <si>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</si>
  <si>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</si>
  <si>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</si>
  <si>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</si>
  <si>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</si>
  <si>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</si>
  <si>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</si>
  <si>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</si>
  <si>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</si>
  <si>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</si>
  <si>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</si>
  <si>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</si>
  <si>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</si>
  <si>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</si>
  <si>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</si>
  <si>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</si>
  <si>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</si>
  <si>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</si>
  <si>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</si>
  <si>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</si>
  <si>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</si>
  <si>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</si>
  <si>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</si>
  <si>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</si>
  <si>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</si>
  <si>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</si>
  <si>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</si>
  <si>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</si>
  <si>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</si>
  <si>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</si>
  <si>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</si>
  <si>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</si>
  <si>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</si>
  <si>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</si>
  <si>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</si>
  <si>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</si>
  <si>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</si>
  <si>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</si>
  <si>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</si>
  <si>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</si>
  <si>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</si>
  <si>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</si>
  <si>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</si>
  <si>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</si>
  <si>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</si>
  <si>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</si>
  <si>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</si>
  <si>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</si>
  <si>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</si>
  <si>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</si>
  <si>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</si>
  <si>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</si>
  <si>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</si>
  <si>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</si>
  <si>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</si>
  <si>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</si>
  <si>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</si>
  <si>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</si>
  <si>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</si>
  <si>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</si>
  <si>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</si>
  <si>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</si>
  <si>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</si>
  <si>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</si>
  <si>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</si>
  <si>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</si>
  <si>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</si>
  <si>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</si>
  <si>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</si>
  <si>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</si>
  <si>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</si>
  <si>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</si>
  <si>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</si>
  <si>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</si>
  <si>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</si>
  <si>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</si>
  <si>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</si>
  <si>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</si>
  <si>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</si>
  <si>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</si>
  <si>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</si>
  <si>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</si>
  <si>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</si>
  <si>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</si>
  <si>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</si>
  <si>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</si>
  <si>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</si>
  <si>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</si>
  <si>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</si>
  <si>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</si>
  <si>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</si>
  <si>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</si>
  <si>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</si>
  <si>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</si>
  <si>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</si>
  <si>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</si>
  <si>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</si>
  <si>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</si>
  <si>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</si>
  <si>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</si>
  <si>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</si>
  <si>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</si>
  <si>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</si>
  <si>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</si>
  <si>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</si>
  <si>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</si>
  <si>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</si>
  <si>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</si>
  <si>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</si>
  <si>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</si>
  <si>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</si>
  <si>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</si>
  <si>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</si>
  <si>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</si>
  <si>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</si>
  <si>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</si>
  <si>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</si>
  <si>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</si>
  <si>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</si>
  <si>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</si>
  <si>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</si>
  <si>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</si>
  <si>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</si>
  <si>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</si>
  <si>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</si>
  <si>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</si>
  <si>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</si>
  <si>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</si>
  <si>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</si>
  <si>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</si>
  <si>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</si>
  <si>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</si>
  <si>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</si>
  <si>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</si>
  <si>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</si>
  <si>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</si>
  <si>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</si>
  <si>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</si>
  <si>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</si>
  <si>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</si>
  <si>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</si>
  <si>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</si>
  <si>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</si>
  <si>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</si>
  <si>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</si>
  <si>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</si>
  <si>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</si>
  <si>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</si>
  <si>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</si>
  <si>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</si>
  <si>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</si>
  <si>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</si>
  <si>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</si>
  <si>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</si>
  <si>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</si>
  <si>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</si>
  <si>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</si>
  <si>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</si>
  <si>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</si>
  <si>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</si>
  <si>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</si>
  <si>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</si>
  <si>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</si>
  <si>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</si>
  <si>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</si>
  <si>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</si>
  <si>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</si>
  <si>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</si>
  <si>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</si>
  <si>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</si>
  <si>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</si>
  <si>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</si>
  <si>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</si>
  <si>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</si>
  <si>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</si>
  <si>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</si>
  <si>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</si>
  <si>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</si>
  <si>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</si>
  <si>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</si>
  <si>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</si>
  <si>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</si>
  <si>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</si>
  <si>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</si>
  <si>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</si>
  <si>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</si>
  <si>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</si>
  <si>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</si>
  <si>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</si>
  <si>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</si>
  <si>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</si>
  <si>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</si>
  <si>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</si>
  <si>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</si>
  <si>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</si>
  <si>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</si>
  <si>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</si>
  <si>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</si>
  <si>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</si>
  <si>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</si>
  <si>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</si>
  <si>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</si>
  <si>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</si>
  <si>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</si>
  <si>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</si>
  <si>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</si>
  <si>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</si>
  <si>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</si>
  <si>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</si>
  <si>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</si>
  <si>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</si>
  <si>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</si>
  <si>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</si>
  <si>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</si>
  <si>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</si>
  <si>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</si>
  <si>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</si>
  <si>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</si>
  <si>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</si>
  <si>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</si>
  <si>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</si>
  <si>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</si>
  <si>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</si>
  <si>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</si>
  <si>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</si>
  <si>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</si>
  <si>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</si>
  <si>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</si>
  <si>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</si>
  <si>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</si>
  <si>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</si>
  <si>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</si>
  <si>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</si>
  <si>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</si>
  <si>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</si>
  <si>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</si>
  <si>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</si>
  <si>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</si>
  <si>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</si>
  <si>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</si>
  <si>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</si>
  <si>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</si>
  <si>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</si>
  <si>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</si>
  <si>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</si>
  <si>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</si>
  <si>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</si>
  <si>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</si>
  <si>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</si>
  <si>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</si>
  <si>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</si>
  <si>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</si>
  <si>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</si>
  <si>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</si>
  <si>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</si>
  <si>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</si>
  <si>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</si>
  <si>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</si>
  <si>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</si>
  <si>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</si>
  <si>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</si>
  <si>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</si>
  <si>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</si>
  <si>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</si>
  <si>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</si>
  <si>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</si>
  <si>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</si>
  <si>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</si>
  <si>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</si>
  <si>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</si>
  <si>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</si>
  <si>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</si>
  <si>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</si>
  <si>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</si>
  <si>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</si>
  <si>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</si>
  <si>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</si>
  <si>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</si>
  <si>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</si>
  <si>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</si>
  <si>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</si>
  <si>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</si>
  <si>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</si>
  <si>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</si>
  <si>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</si>
  <si>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</si>
  <si>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</si>
  <si>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</si>
  <si>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</si>
  <si>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</si>
  <si>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</si>
  <si>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</si>
  <si>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</si>
  <si>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</si>
  <si>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</si>
  <si>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</si>
  <si>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</si>
  <si>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</si>
  <si>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</si>
  <si>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</si>
  <si>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</si>
  <si>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</si>
  <si>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</si>
  <si>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</si>
  <si>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</si>
  <si>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</si>
  <si>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</si>
  <si>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</si>
  <si>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</si>
  <si>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</si>
  <si>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</si>
  <si>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</si>
  <si>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</si>
  <si>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</si>
  <si>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</si>
  <si>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</si>
  <si>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</si>
  <si>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</si>
  <si>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</si>
  <si>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</si>
  <si>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</si>
  <si>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</si>
  <si>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</si>
  <si>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</si>
  <si>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</si>
  <si>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</si>
  <si>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</si>
  <si>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</si>
  <si>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</si>
  <si>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</si>
  <si>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</si>
  <si>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</si>
  <si>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</si>
  <si>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</si>
  <si>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</si>
  <si>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</si>
  <si>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</si>
  <si>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</si>
  <si>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</si>
  <si>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</si>
  <si>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</si>
  <si>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</si>
  <si>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</si>
  <si>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</si>
  <si>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</si>
  <si>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</si>
  <si>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</si>
  <si>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</si>
  <si>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</si>
  <si>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</si>
  <si>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</si>
  <si>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</si>
  <si>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</si>
  <si>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</si>
  <si>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</si>
  <si>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</si>
  <si>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</si>
  <si>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</si>
  <si>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</si>
  <si>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</si>
  <si>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</si>
  <si>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</si>
  <si>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</si>
  <si>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</si>
  <si>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</si>
  <si>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</si>
  <si>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</si>
  <si>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</si>
  <si>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</si>
  <si>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</si>
  <si>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</si>
  <si>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</si>
  <si>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</si>
  <si>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</si>
  <si>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</si>
  <si>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</si>
  <si>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</si>
  <si>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</si>
  <si>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</si>
  <si>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</si>
  <si>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</si>
  <si>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</si>
  <si>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</si>
  <si>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</si>
  <si>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</si>
  <si>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</si>
  <si>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</si>
  <si>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</si>
  <si>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</si>
  <si>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</si>
  <si>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</si>
  <si>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</si>
  <si>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</si>
  <si>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</si>
  <si>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</si>
  <si>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</si>
  <si>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</si>
  <si>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</si>
  <si>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</si>
  <si>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</si>
  <si>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</si>
  <si>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</si>
  <si>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</si>
  <si>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</si>
  <si>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</si>
  <si>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</si>
  <si>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</si>
  <si>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</si>
  <si>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</si>
  <si>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</si>
  <si>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</si>
  <si>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</si>
  <si>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</si>
  <si>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</si>
  <si>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</si>
  <si>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</si>
  <si>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</si>
  <si>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</si>
  <si>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</si>
  <si>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</si>
  <si>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</si>
  <si>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</si>
  <si>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</si>
  <si>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</si>
  <si>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</si>
  <si>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</si>
  <si>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</si>
  <si>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</si>
  <si>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</si>
  <si>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</si>
  <si>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</si>
  <si>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</si>
  <si>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</si>
  <si>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</si>
  <si>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</si>
  <si>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</si>
  <si>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</si>
  <si>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</si>
  <si>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</si>
  <si>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</si>
  <si>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</si>
  <si>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</si>
  <si>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</si>
  <si>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</si>
  <si>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</si>
  <si>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</si>
  <si>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</si>
  <si>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</si>
  <si>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</si>
  <si>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</si>
  <si>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</si>
  <si>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</si>
  <si>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</si>
  <si>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</si>
  <si>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</si>
  <si>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</si>
  <si>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</si>
  <si>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</si>
  <si>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</si>
  <si>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</si>
  <si>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</si>
  <si>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</si>
  <si>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</si>
  <si>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</si>
  <si>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</si>
  <si>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</si>
  <si>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</si>
  <si>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</si>
  <si>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</si>
  <si>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</si>
  <si>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</si>
  <si>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</si>
  <si>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</si>
  <si>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</si>
  <si>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</si>
  <si>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</si>
  <si>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</si>
  <si>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</si>
  <si>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</si>
  <si>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</si>
  <si>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</si>
  <si>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</si>
  <si>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</si>
  <si>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</si>
  <si>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</si>
  <si>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</si>
  <si>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</si>
  <si>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</si>
  <si>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</si>
  <si>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</si>
  <si>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</si>
  <si>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</si>
  <si>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</si>
  <si>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</si>
  <si>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</si>
  <si>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</si>
  <si>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</si>
  <si>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</si>
  <si>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</si>
  <si>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</si>
  <si>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</si>
  <si>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</si>
  <si>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</si>
  <si>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</si>
  <si>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</si>
  <si>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</si>
  <si>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</si>
  <si>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</si>
  <si>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</si>
  <si>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</si>
  <si>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</si>
  <si>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</si>
  <si>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</si>
  <si>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</si>
  <si>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</si>
  <si>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</si>
  <si>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</si>
  <si>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</si>
  <si>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</si>
  <si>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</si>
  <si>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</si>
  <si>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</si>
  <si>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</si>
  <si>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</si>
  <si>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</si>
  <si>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</si>
  <si>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</si>
  <si>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</si>
  <si>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</si>
  <si>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</si>
  <si>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</si>
  <si>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</si>
  <si>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</si>
  <si>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</si>
  <si>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</si>
  <si>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</si>
  <si>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</si>
  <si>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</si>
  <si>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</si>
  <si>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</si>
  <si>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</si>
  <si>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</si>
  <si>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</si>
  <si>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</si>
  <si>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</si>
  <si>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</si>
  <si>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</si>
  <si>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</si>
  <si>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</si>
  <si>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</si>
  <si>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</si>
  <si>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</si>
  <si>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</si>
  <si>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</si>
  <si>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</si>
  <si>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</si>
  <si>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</si>
  <si>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</si>
  <si>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</si>
  <si>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</si>
  <si>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</si>
  <si>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</si>
  <si>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</si>
  <si>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</si>
  <si>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</si>
  <si>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</si>
  <si>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</si>
  <si>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</si>
  <si>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</si>
  <si>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</si>
  <si>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</si>
  <si>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</si>
  <si>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</si>
  <si>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</si>
  <si>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</si>
  <si>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</si>
  <si>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</si>
  <si>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</si>
  <si>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</si>
  <si>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</si>
  <si>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</si>
  <si>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</si>
  <si>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</si>
  <si>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</si>
  <si>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</si>
  <si>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</si>
  <si>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</si>
  <si>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</si>
  <si>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</si>
  <si>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</si>
  <si>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</si>
  <si>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</si>
  <si>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</si>
  <si>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</si>
  <si>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</si>
  <si>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</si>
  <si>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</si>
  <si>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</si>
  <si>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</si>
  <si>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</si>
  <si>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</si>
  <si>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</si>
  <si>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</si>
  <si>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</si>
  <si>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</si>
  <si>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</si>
  <si>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</si>
  <si>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</si>
  <si>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</si>
  <si>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</si>
  <si>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</si>
  <si>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</si>
  <si>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</si>
  <si>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</si>
  <si>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</si>
  <si>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</si>
  <si>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</si>
  <si>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</si>
  <si>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</si>
  <si>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</si>
  <si>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</si>
  <si>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</si>
  <si>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</si>
  <si>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</si>
  <si>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</si>
  <si>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</si>
  <si>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</si>
  <si>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</si>
  <si>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</si>
  <si>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</si>
  <si>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</si>
  <si>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</si>
  <si>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</si>
  <si>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</si>
  <si>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</si>
  <si>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</si>
  <si>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</si>
  <si>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</si>
  <si>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</si>
  <si>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</si>
  <si>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</si>
  <si>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</si>
  <si>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</si>
  <si>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</si>
  <si>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</si>
  <si>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</si>
  <si>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</si>
  <si>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</si>
  <si>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</si>
  <si>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</si>
  <si>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</si>
  <si>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</si>
  <si>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</si>
  <si>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</si>
  <si>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</si>
  <si>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</si>
  <si>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</si>
  <si>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</si>
  <si>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</si>
  <si>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</si>
  <si>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</si>
  <si>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</si>
  <si>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</si>
  <si>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</si>
  <si>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</si>
  <si>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</si>
  <si>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</si>
  <si>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</si>
  <si>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</si>
  <si>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</si>
  <si>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</si>
  <si>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</si>
  <si>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</si>
  <si>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</si>
  <si>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</si>
  <si>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</si>
  <si>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</si>
  <si>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</si>
  <si>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</si>
  <si>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</si>
  <si>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</si>
  <si>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</si>
  <si>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</si>
  <si>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</si>
  <si>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</si>
  <si>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</si>
  <si>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</si>
  <si>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</si>
  <si>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</si>
  <si>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</si>
  <si>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</si>
  <si>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</si>
  <si>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</si>
  <si>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</si>
  <si>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</si>
  <si>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</si>
  <si>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</si>
  <si>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</si>
  <si>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</si>
  <si>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</si>
  <si>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</si>
  <si>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</si>
  <si>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</si>
  <si>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</si>
  <si>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</si>
  <si>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</si>
  <si>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</si>
  <si>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</si>
  <si>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</si>
  <si>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</si>
  <si>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</si>
  <si>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</si>
  <si>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</si>
  <si>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</si>
  <si>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</si>
  <si>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</si>
  <si>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</si>
  <si>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</si>
  <si>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</si>
  <si>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</si>
  <si>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</si>
  <si>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</si>
  <si>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</si>
  <si>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</si>
  <si>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</si>
  <si>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</si>
  <si>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</si>
  <si>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</si>
  <si>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</si>
  <si>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</si>
  <si>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</si>
  <si>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</si>
  <si>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</si>
  <si>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</si>
  <si>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</si>
  <si>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</si>
  <si>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</si>
  <si>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</si>
  <si>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</si>
  <si>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</si>
  <si>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</si>
  <si>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</si>
  <si>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</si>
  <si>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</si>
  <si>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</si>
  <si>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</si>
  <si>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</si>
  <si>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</si>
  <si>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</si>
  <si>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</si>
  <si>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</si>
  <si>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</si>
  <si>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</si>
  <si>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</si>
  <si>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</si>
  <si>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</si>
  <si>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</si>
  <si>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</si>
  <si>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</si>
  <si>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</si>
  <si>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</si>
  <si>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</si>
  <si>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</si>
  <si>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</si>
  <si>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</si>
  <si>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</si>
  <si>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</si>
  <si>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</si>
  <si>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</si>
  <si>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</si>
  <si>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</si>
  <si>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</si>
  <si>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</si>
  <si>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</si>
  <si>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</si>
  <si>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</si>
  <si>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</si>
  <si>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</si>
  <si>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</si>
  <si>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</si>
  <si>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</si>
  <si>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</si>
  <si>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</si>
  <si>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</si>
  <si>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</si>
  <si>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</si>
  <si>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</si>
  <si>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</si>
  <si>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</si>
  <si>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</si>
  <si>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</si>
  <si>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</si>
  <si>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</si>
  <si>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</si>
  <si>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</si>
  <si>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</si>
  <si>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</si>
  <si>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</si>
  <si>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</si>
  <si>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</si>
  <si>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</si>
  <si>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</si>
  <si>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</si>
  <si>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</si>
  <si>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</si>
  <si>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</si>
  <si>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</si>
  <si>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</si>
  <si>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</si>
  <si>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</si>
  <si>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</si>
  <si>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</si>
  <si>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</si>
  <si>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</si>
  <si>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</si>
  <si>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</si>
  <si>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</si>
  <si>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</si>
  <si>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</si>
  <si>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</si>
  <si>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</si>
  <si>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</si>
  <si>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</si>
  <si>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</si>
  <si>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</si>
  <si>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</si>
  <si>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</si>
  <si>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</si>
  <si>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</si>
  <si>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</si>
  <si>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</si>
  <si>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</si>
  <si>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</si>
  <si>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</si>
  <si>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</si>
  <si>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</si>
  <si>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</si>
  <si>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</si>
  <si>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</si>
  <si>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</si>
  <si>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</si>
  <si>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</si>
  <si>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</si>
  <si>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</si>
  <si>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</si>
  <si>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</si>
  <si>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</si>
  <si>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</si>
  <si>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</si>
  <si>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</si>
  <si>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</si>
  <si>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</si>
  <si>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</si>
  <si>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</si>
  <si>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</si>
  <si>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</si>
  <si>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</si>
  <si>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</si>
  <si>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</si>
  <si>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</si>
  <si>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</si>
  <si>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</si>
  <si>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</si>
  <si>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</si>
  <si>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</si>
  <si>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</si>
  <si>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</si>
  <si>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</si>
  <si>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</si>
  <si>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</si>
  <si>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</si>
  <si>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</si>
  <si>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</si>
  <si>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</si>
  <si>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</si>
  <si>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</si>
  <si>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</si>
  <si>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</si>
  <si>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</si>
  <si>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</si>
  <si>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</si>
  <si>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</si>
  <si>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</si>
  <si>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</si>
  <si>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</si>
  <si>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</si>
  <si>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</si>
  <si>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</si>
  <si>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</si>
  <si>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</si>
  <si>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</si>
  <si>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</si>
  <si>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</si>
  <si>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</si>
  <si>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</si>
  <si>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</si>
  <si>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</si>
  <si>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</si>
  <si>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</si>
  <si>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</si>
  <si>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</si>
  <si>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</si>
  <si>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</si>
  <si>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</si>
  <si>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</si>
  <si>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</si>
  <si>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</si>
  <si>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</si>
  <si>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</si>
  <si>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</si>
  <si>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</si>
  <si>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</si>
  <si>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</si>
  <si>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</si>
  <si>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</si>
  <si>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</si>
  <si>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</si>
  <si>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</si>
  <si>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</si>
  <si>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</si>
  <si>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</si>
  <si>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</si>
  <si>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</si>
  <si>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</si>
  <si>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</si>
  <si>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</si>
  <si>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</si>
  <si>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</si>
  <si>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</si>
  <si>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</si>
  <si>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</si>
  <si>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</si>
  <si>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</si>
  <si>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</si>
  <si>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</si>
  <si>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</si>
  <si>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</si>
  <si>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</si>
  <si>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</si>
  <si>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</si>
  <si>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</si>
  <si>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</si>
  <si>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</si>
  <si>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</si>
  <si>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</si>
  <si>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</si>
  <si>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</si>
  <si>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</si>
  <si>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</si>
  <si>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</si>
  <si>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</si>
  <si>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</si>
  <si>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</si>
  <si>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</si>
  <si>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</si>
  <si>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</si>
  <si>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</si>
  <si>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</si>
  <si>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</si>
  <si>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</si>
  <si>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</si>
  <si>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</si>
  <si>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</si>
  <si>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</si>
  <si>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</si>
  <si>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</si>
  <si>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</si>
  <si>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</si>
  <si>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</si>
  <si>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</si>
  <si>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</si>
  <si>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</si>
  <si>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</si>
  <si>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</si>
  <si>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</si>
  <si>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</si>
  <si>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</si>
  <si>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</si>
  <si>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</si>
  <si>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</si>
  <si>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</si>
  <si>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</si>
  <si>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</si>
  <si>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</si>
  <si>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</si>
  <si>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</si>
  <si>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</si>
  <si>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</si>
  <si>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</si>
  <si>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</si>
  <si>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</si>
  <si>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</si>
  <si>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</si>
  <si>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</si>
  <si>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</si>
  <si>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</si>
  <si>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</si>
  <si>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</si>
  <si>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</si>
  <si>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</si>
  <si>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</si>
  <si>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</si>
  <si>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</si>
  <si>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</si>
  <si>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</si>
  <si>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</si>
  <si>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</si>
  <si>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</si>
  <si>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</si>
  <si>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</si>
  <si>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</si>
  <si>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</si>
  <si>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</si>
  <si>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</si>
  <si>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</si>
  <si>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</si>
  <si>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</si>
  <si>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</si>
  <si>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</si>
  <si>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</si>
  <si>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</si>
  <si>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</si>
  <si>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</si>
  <si>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</si>
  <si>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</si>
  <si>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</si>
  <si>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</si>
  <si>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</si>
  <si>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</si>
  <si>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</si>
  <si>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</si>
  <si>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</si>
  <si>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</si>
  <si>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</si>
  <si>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</si>
  <si>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</si>
  <si>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</si>
  <si>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</si>
  <si>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</si>
  <si>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</si>
  <si>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</si>
  <si>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</si>
  <si>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</si>
  <si>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</si>
  <si>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</si>
  <si>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</si>
  <si>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</si>
  <si>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</si>
  <si>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</si>
  <si>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</si>
  <si>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</si>
  <si>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</si>
  <si>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</si>
  <si>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</si>
  <si>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</si>
  <si>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</si>
  <si>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</si>
  <si>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</si>
  <si>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</si>
  <si>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</si>
  <si>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</si>
  <si>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</si>
  <si>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</si>
  <si>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</si>
  <si>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</si>
  <si>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</si>
  <si>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</si>
  <si>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</si>
  <si>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</si>
  <si>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</si>
  <si>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</si>
  <si>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</si>
  <si>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</si>
  <si>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</si>
  <si>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</si>
  <si>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</si>
  <si>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</si>
  <si>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</si>
  <si>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</si>
  <si>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</si>
  <si>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</si>
  <si>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</si>
  <si>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</si>
  <si>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</si>
  <si>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</si>
  <si>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</si>
  <si>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</si>
  <si>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</si>
  <si>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</si>
  <si>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</si>
  <si>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</si>
  <si>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</si>
  <si>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</si>
  <si>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</si>
  <si>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</si>
  <si>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</si>
  <si>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</si>
  <si>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</si>
  <si>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</si>
  <si>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</si>
  <si>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</si>
  <si>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</si>
  <si>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</si>
  <si>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</si>
  <si>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</si>
  <si>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</si>
  <si>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</si>
  <si>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</si>
  <si>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</si>
  <si>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</si>
  <si>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</si>
  <si>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</si>
  <si>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</si>
  <si>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</si>
  <si>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</si>
  <si>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</si>
  <si>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</si>
  <si>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</si>
  <si>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</si>
  <si>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</si>
  <si>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</si>
  <si>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</si>
  <si>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</si>
  <si>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</si>
  <si>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</si>
  <si>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</si>
  <si>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</si>
  <si>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</si>
  <si>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</si>
  <si>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</si>
  <si>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</si>
  <si>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</si>
  <si>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</si>
  <si>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</si>
  <si>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</si>
  <si>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</si>
  <si>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</si>
  <si>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</si>
  <si>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</si>
  <si>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</si>
  <si>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</si>
  <si>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</si>
  <si>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</si>
  <si>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</si>
  <si>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</si>
  <si>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</si>
  <si>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</si>
  <si>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</si>
  <si>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</si>
  <si>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</si>
  <si>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</si>
  <si>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</si>
  <si>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</si>
  <si>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</si>
  <si>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</si>
  <si>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</si>
  <si>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</si>
  <si>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</si>
  <si>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</si>
  <si>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</si>
  <si>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</si>
  <si>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</si>
  <si>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</si>
  <si>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</si>
  <si>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</si>
  <si>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</si>
  <si>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</si>
  <si>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</si>
  <si>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</si>
  <si>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</si>
  <si>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</si>
  <si>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</si>
  <si>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</si>
  <si>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</si>
  <si>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</si>
  <si>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</si>
  <si>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</si>
  <si>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</si>
  <si>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</si>
  <si>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</si>
  <si>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</si>
  <si>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</si>
  <si>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</si>
  <si>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</si>
  <si>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</si>
  <si>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</si>
  <si>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</si>
  <si>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</si>
  <si>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</si>
  <si>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</si>
  <si>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</si>
  <si>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</si>
  <si>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</si>
  <si>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</si>
  <si>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</si>
  <si>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</si>
  <si>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</si>
  <si>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</si>
  <si>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</si>
  <si>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</si>
  <si>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</si>
  <si>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</si>
  <si>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</si>
  <si>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</si>
  <si>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</si>
  <si>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</si>
  <si>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</si>
  <si>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</si>
  <si>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</si>
  <si>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</si>
  <si>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</si>
  <si>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</si>
  <si>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</si>
  <si>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</si>
  <si>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</si>
  <si>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</si>
  <si>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</si>
  <si>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</si>
  <si>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</si>
  <si>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</si>
  <si>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</si>
  <si>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</si>
  <si>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</si>
  <si>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</si>
  <si>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</si>
  <si>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</si>
  <si>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</si>
  <si>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</si>
  <si>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</si>
  <si>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</si>
  <si>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</si>
  <si>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</si>
  <si>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</si>
  <si>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</si>
  <si>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</si>
  <si>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</si>
  <si>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</si>
  <si>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</si>
  <si>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</si>
  <si>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</si>
  <si>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</si>
  <si>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</si>
  <si>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</si>
  <si>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</si>
  <si>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</si>
  <si>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</si>
  <si>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</si>
  <si>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</si>
  <si>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</si>
  <si>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</si>
  <si>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</si>
  <si>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</si>
  <si>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</si>
  <si>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</si>
  <si>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</si>
  <si>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</si>
  <si>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</si>
  <si>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</si>
  <si>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</si>
  <si>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</si>
  <si>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</si>
  <si>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</si>
  <si>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</si>
  <si>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</si>
  <si>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</si>
  <si>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</si>
  <si>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</si>
  <si>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</si>
  <si>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</si>
  <si>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</si>
  <si>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</si>
  <si>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</si>
  <si>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</si>
  <si>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</si>
  <si>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</si>
  <si>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</si>
  <si>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</si>
  <si>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</si>
  <si>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</si>
  <si>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</si>
  <si>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</si>
  <si>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</si>
  <si>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</si>
  <si>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</si>
  <si>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</si>
  <si>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</si>
  <si>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</si>
  <si>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</si>
  <si>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</si>
  <si>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</si>
  <si>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</si>
  <si>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</si>
  <si>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</si>
  <si>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</si>
  <si>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</si>
  <si>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</si>
  <si>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</si>
  <si>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</si>
  <si>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</si>
  <si>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</si>
  <si>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</si>
  <si>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</si>
  <si>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</si>
  <si>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</si>
  <si>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</si>
  <si>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</si>
  <si>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</si>
  <si>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</si>
  <si>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</si>
  <si>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</si>
  <si>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</si>
  <si>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</si>
  <si>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</si>
  <si>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</si>
  <si>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</si>
  <si>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</si>
  <si>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</si>
  <si>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</si>
  <si>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</si>
  <si>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</si>
  <si>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</si>
  <si>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</si>
  <si>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</si>
  <si>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</si>
  <si>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</si>
  <si>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</si>
  <si>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</si>
  <si>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</si>
  <si>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</si>
  <si>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</si>
  <si>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</si>
  <si>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</si>
  <si>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</si>
  <si>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</si>
  <si>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</si>
  <si>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</si>
  <si>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</si>
  <si>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</si>
  <si>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</si>
  <si>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</si>
  <si>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</si>
  <si>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</si>
  <si>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</si>
  <si>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</si>
  <si>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</si>
  <si>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</si>
  <si>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</si>
  <si>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</si>
  <si>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</si>
  <si>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</si>
  <si>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</si>
  <si>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</si>
  <si>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</si>
  <si>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</si>
  <si>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</si>
  <si>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</si>
  <si>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</si>
  <si>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</si>
  <si>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</si>
  <si>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</si>
  <si>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</si>
  <si>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</si>
  <si>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</si>
  <si>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</si>
  <si>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</si>
  <si>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</si>
  <si>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</si>
  <si>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</si>
  <si>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</si>
  <si>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</si>
  <si>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</si>
  <si>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</si>
  <si>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</si>
  <si>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</si>
  <si>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</si>
  <si>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</si>
  <si>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</si>
  <si>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</si>
  <si>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</si>
  <si>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</si>
  <si>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</si>
  <si>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</si>
  <si>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</si>
  <si>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</si>
  <si>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</si>
  <si>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</si>
  <si>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</si>
  <si>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</si>
  <si>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</si>
  <si>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</si>
  <si>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</si>
  <si>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</si>
  <si>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</si>
  <si>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</si>
  <si>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</si>
  <si>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</si>
  <si>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</si>
  <si>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</si>
  <si>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</si>
  <si>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</si>
  <si>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</si>
  <si>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</si>
  <si>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</si>
  <si>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</si>
  <si>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</si>
  <si>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</si>
  <si>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</si>
  <si>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</si>
  <si>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</si>
  <si>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</si>
  <si>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</si>
  <si>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</si>
  <si>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</si>
  <si>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</si>
  <si>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</si>
  <si>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</si>
  <si>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</si>
  <si>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</si>
  <si>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</si>
  <si>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</si>
  <si>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</si>
  <si>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</si>
  <si>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</si>
  <si>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</si>
  <si>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</si>
  <si>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</si>
  <si>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</si>
  <si>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</si>
  <si>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</si>
  <si>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</si>
  <si>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</si>
  <si>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</si>
  <si>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</si>
  <si>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</si>
  <si>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</si>
  <si>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</si>
  <si>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</si>
  <si>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</si>
  <si>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</si>
  <si>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</si>
  <si>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</si>
  <si>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</si>
  <si>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</si>
  <si>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</si>
  <si>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</si>
  <si>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</si>
  <si>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</si>
  <si>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</si>
  <si>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</si>
  <si>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</si>
  <si>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</si>
  <si>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</si>
  <si>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</si>
  <si>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</si>
  <si>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</si>
  <si>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</si>
  <si>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</si>
  <si>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</si>
  <si>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</si>
  <si>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</si>
  <si>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</si>
  <si>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</si>
  <si>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</si>
  <si>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</si>
  <si>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</si>
  <si>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</si>
  <si>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</si>
  <si>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</si>
  <si>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</si>
  <si>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</si>
  <si>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</si>
  <si>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</si>
  <si>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</si>
  <si>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</si>
  <si>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</si>
  <si>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</si>
  <si>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</si>
  <si>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</si>
  <si>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</si>
  <si>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</si>
  <si>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</si>
  <si>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</si>
  <si>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</si>
  <si>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</si>
  <si>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</si>
  <si>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</si>
  <si>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</si>
  <si>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</si>
  <si>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</si>
  <si>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</si>
  <si>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</si>
  <si>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</si>
  <si>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</si>
  <si>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</si>
  <si>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</si>
  <si>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</si>
  <si>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</si>
  <si>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</si>
  <si>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</si>
  <si>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</si>
  <si>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</si>
  <si>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</si>
  <si>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</si>
  <si>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</si>
  <si>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</si>
  <si>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</si>
  <si>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</si>
  <si>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</si>
  <si>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</si>
  <si>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</si>
  <si>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</si>
  <si>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</si>
  <si>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</si>
  <si>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</si>
  <si>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</si>
  <si>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</si>
  <si>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</si>
  <si>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</si>
  <si>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</si>
  <si>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</si>
  <si>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</si>
  <si>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</si>
  <si>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</si>
  <si>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</si>
  <si>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</si>
  <si>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</si>
  <si>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</si>
  <si>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</si>
  <si>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</si>
  <si>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</si>
  <si>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</si>
  <si>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</si>
  <si>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</si>
  <si>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</si>
  <si>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</si>
  <si>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</si>
  <si>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</si>
  <si>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</si>
  <si>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</si>
  <si>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</si>
  <si>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</si>
  <si>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</si>
  <si>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</si>
  <si>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</si>
  <si>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</si>
  <si>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</si>
  <si>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</si>
  <si>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</si>
  <si>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</si>
  <si>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</si>
  <si>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</si>
  <si>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</si>
  <si>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</si>
  <si>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</si>
  <si>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</si>
  <si>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</si>
  <si>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</si>
  <si>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</si>
  <si>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</si>
  <si>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</si>
  <si>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</si>
  <si>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</si>
  <si>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</si>
  <si>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</si>
  <si>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</si>
  <si>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</si>
  <si>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</si>
  <si>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</si>
  <si>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</si>
  <si>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</si>
  <si>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</si>
  <si>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</si>
  <si>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</si>
  <si>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</si>
  <si>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</si>
  <si>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</si>
  <si>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</si>
  <si>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</si>
  <si>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</si>
  <si>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</si>
  <si>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</si>
  <si>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</si>
  <si>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</si>
  <si>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</si>
  <si>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</si>
  <si>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</si>
  <si>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</si>
  <si>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</si>
  <si>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</si>
  <si>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</si>
  <si>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</si>
  <si>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</si>
  <si>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</si>
  <si>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</si>
  <si>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</si>
  <si>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</si>
  <si>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</si>
  <si>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</si>
  <si>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</si>
  <si>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</si>
  <si>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</si>
  <si>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</si>
  <si>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</si>
  <si>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</si>
  <si>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</si>
  <si>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</si>
  <si>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</si>
  <si>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</si>
  <si>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</si>
  <si>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</si>
  <si>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</si>
  <si>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</si>
  <si>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</si>
  <si>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</si>
  <si>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</si>
  <si>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</si>
  <si>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</si>
  <si>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</si>
  <si>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</si>
  <si>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</si>
  <si>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</si>
  <si>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</si>
  <si>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</si>
  <si>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</si>
  <si>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</si>
  <si>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</si>
  <si>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</si>
  <si>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</si>
  <si>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</si>
  <si>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</si>
  <si>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</si>
  <si>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</si>
  <si>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</si>
  <si>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</si>
  <si>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</si>
  <si>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</si>
  <si>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</si>
  <si>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</si>
  <si>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</si>
  <si>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</si>
  <si>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</si>
  <si>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</si>
  <si>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</si>
  <si>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</si>
  <si>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</si>
  <si>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</si>
  <si>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</si>
  <si>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</si>
  <si>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</si>
  <si>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</si>
  <si>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</si>
  <si>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</si>
  <si>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</si>
  <si>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</si>
  <si>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</si>
  <si>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</si>
  <si>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</si>
  <si>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</si>
  <si>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</si>
  <si>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</si>
  <si>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</si>
  <si>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</si>
  <si>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</si>
  <si>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</si>
  <si>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</si>
  <si>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</si>
  <si>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</si>
  <si>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</si>
  <si>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</si>
  <si>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</si>
  <si>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</si>
  <si>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</si>
  <si>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</si>
  <si>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</si>
  <si>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</si>
  <si>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</si>
  <si>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</si>
  <si>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</si>
  <si>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</si>
  <si>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</si>
  <si>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</si>
  <si>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</si>
  <si>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</si>
  <si>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</si>
  <si>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</si>
  <si>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</si>
  <si>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</si>
  <si>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</si>
  <si>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</si>
  <si>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</si>
  <si>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</si>
  <si>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</si>
  <si>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</si>
  <si>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</si>
  <si>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</si>
  <si>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</si>
  <si>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</si>
  <si>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</si>
  <si>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</si>
  <si>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</si>
  <si>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</si>
  <si>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</si>
  <si>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</si>
  <si>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</si>
  <si>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</si>
  <si>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</si>
  <si>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</si>
  <si>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</si>
  <si>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</si>
  <si>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</si>
  <si>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</si>
  <si>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</si>
  <si>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</si>
  <si>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</si>
  <si>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</si>
  <si>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</si>
  <si>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</si>
  <si>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</si>
  <si>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</si>
  <si>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</si>
  <si>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</si>
  <si>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</si>
  <si>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</si>
  <si>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</si>
  <si>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</si>
  <si>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</si>
  <si>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</si>
  <si>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</si>
  <si>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</si>
  <si>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</si>
  <si>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</si>
  <si>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</si>
  <si>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</si>
  <si>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</si>
  <si>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</si>
  <si>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</si>
  <si>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</si>
  <si>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</si>
  <si>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</si>
  <si>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</si>
  <si>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</si>
  <si>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</si>
  <si>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</si>
  <si>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</si>
  <si>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</si>
  <si>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</si>
  <si>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</si>
  <si>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</si>
  <si>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</si>
  <si>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</si>
  <si>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</si>
  <si>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</si>
  <si>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</si>
  <si>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</si>
  <si>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</si>
  <si>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</si>
  <si>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</si>
  <si>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</si>
  <si>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</si>
  <si>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</si>
  <si>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</si>
  <si>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</si>
  <si>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</si>
  <si>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</si>
  <si>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</si>
  <si>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</si>
  <si>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</si>
  <si>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</si>
  <si>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</si>
  <si>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</si>
  <si>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</si>
  <si>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</si>
  <si>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</si>
  <si>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</si>
  <si>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</si>
  <si>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</si>
  <si>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</si>
  <si>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</si>
  <si>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</si>
  <si>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</si>
  <si>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</si>
  <si>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</si>
  <si>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</si>
  <si>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</si>
  <si>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</si>
  <si>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</si>
  <si>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</si>
  <si>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</si>
  <si>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</si>
  <si>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</si>
  <si>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</si>
  <si>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</si>
  <si>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</si>
  <si>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</si>
  <si>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</si>
  <si>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</si>
  <si>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</si>
  <si>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</si>
  <si>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</si>
  <si>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</si>
  <si>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</si>
  <si>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</si>
  <si>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</si>
  <si>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</si>
  <si>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</si>
  <si>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</si>
  <si>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</si>
  <si>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</si>
  <si>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</si>
  <si>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</si>
  <si>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</si>
  <si>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</si>
  <si>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</si>
  <si>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</si>
  <si>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</si>
  <si>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</si>
  <si>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</si>
  <si>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</si>
  <si>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</si>
  <si>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</si>
  <si>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</si>
  <si>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</si>
  <si>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</si>
  <si>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</si>
  <si>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</si>
  <si>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</si>
  <si>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</si>
  <si>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</si>
  <si>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</si>
  <si>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</si>
  <si>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</si>
  <si>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</si>
  <si>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</si>
  <si>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</si>
  <si>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</si>
  <si>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</si>
  <si>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</si>
  <si>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</si>
  <si>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</si>
  <si>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</si>
  <si>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</si>
  <si>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</si>
  <si>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</si>
  <si>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</si>
  <si>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</si>
  <si>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</si>
  <si>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</si>
  <si>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</si>
  <si>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</si>
  <si>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</si>
  <si>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</si>
  <si>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</si>
  <si>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</si>
  <si>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</si>
  <si>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</si>
  <si>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</si>
  <si>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</si>
  <si>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</si>
  <si>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</si>
  <si>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</si>
  <si>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</si>
  <si>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</si>
  <si>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</si>
  <si>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</si>
  <si>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</si>
  <si>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</si>
  <si>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</si>
  <si>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</si>
  <si>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</si>
  <si>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</si>
  <si>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</si>
  <si>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</si>
  <si>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</si>
  <si>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</si>
  <si>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</si>
  <si>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</si>
  <si>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</si>
  <si>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</si>
  <si>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</si>
  <si>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</si>
  <si>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</si>
  <si>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</si>
  <si>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</si>
  <si>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</si>
  <si>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</si>
  <si>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</si>
  <si>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</si>
  <si>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</si>
  <si>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</si>
  <si>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</si>
  <si>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</si>
  <si>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</si>
  <si>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</si>
  <si>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</si>
  <si>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</si>
  <si>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</si>
  <si>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</si>
  <si>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</si>
  <si>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</si>
  <si>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</si>
  <si>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</si>
  <si>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</si>
  <si>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</si>
  <si>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</si>
  <si>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</si>
  <si>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</si>
  <si>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</si>
  <si>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</si>
  <si>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</si>
  <si>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</si>
  <si>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</si>
  <si>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</si>
  <si>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</si>
  <si>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</si>
  <si>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</si>
  <si>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</si>
  <si>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</si>
  <si>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</si>
  <si>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</si>
  <si>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</si>
  <si>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</si>
  <si>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</si>
  <si>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</si>
  <si>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</si>
  <si>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</si>
  <si>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</si>
  <si>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</si>
  <si>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</si>
  <si>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</si>
  <si>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</si>
  <si>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</si>
  <si>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</si>
  <si>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</si>
  <si>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</si>
  <si>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</si>
  <si>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</si>
  <si>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</si>
  <si>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</si>
  <si>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</si>
  <si>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</si>
  <si>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</si>
  <si>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</si>
  <si>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</si>
  <si>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</si>
  <si>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</si>
  <si>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</si>
  <si>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</si>
  <si>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</si>
  <si>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</si>
  <si>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</si>
  <si>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</si>
  <si>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</si>
  <si>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</si>
  <si>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</si>
  <si>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</si>
  <si>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</si>
  <si>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</si>
  <si>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</si>
  <si>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</si>
  <si>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</si>
  <si>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</si>
  <si>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</si>
  <si>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</si>
  <si>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</si>
  <si>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</si>
  <si>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</si>
  <si>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</si>
  <si>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</si>
  <si>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</si>
  <si>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</si>
  <si>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</si>
  <si>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</si>
  <si>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</si>
  <si>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</si>
  <si>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</si>
  <si>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</si>
  <si>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</si>
  <si>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</si>
  <si>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</si>
  <si>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</si>
  <si>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</si>
  <si>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</si>
  <si>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</si>
  <si>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</si>
  <si>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</si>
  <si>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</si>
  <si>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</si>
  <si>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</si>
  <si>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</si>
  <si>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</si>
  <si>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</si>
  <si>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</si>
  <si>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</si>
  <si>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</si>
  <si>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</si>
  <si>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</si>
  <si>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</si>
  <si>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</si>
  <si>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</si>
  <si>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</si>
  <si>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</si>
  <si>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</si>
  <si>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</si>
  <si>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</si>
  <si>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</si>
  <si>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</si>
  <si>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</si>
  <si>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</si>
  <si>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</si>
  <si>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</si>
  <si>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</si>
  <si>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</si>
  <si>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</si>
  <si>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</si>
  <si>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</si>
  <si>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</si>
  <si>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</si>
  <si>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</si>
  <si>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</si>
  <si>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</si>
  <si>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</si>
  <si>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</si>
  <si>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</si>
  <si>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</si>
  <si>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</si>
  <si>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</si>
  <si>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</si>
  <si>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</si>
  <si>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</si>
  <si>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</si>
  <si>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</si>
  <si>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</si>
  <si>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</si>
  <si>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</si>
  <si>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</si>
  <si>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</si>
  <si>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</si>
  <si>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</si>
  <si>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</si>
  <si>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</si>
  <si>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</si>
  <si>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</si>
  <si>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</si>
  <si>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</si>
  <si>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</si>
  <si>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</si>
  <si>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</si>
  <si>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</si>
  <si>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</si>
  <si>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</si>
  <si>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</si>
  <si>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</si>
  <si>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</si>
  <si>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</si>
  <si>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</si>
  <si>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</si>
  <si>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</si>
  <si>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</si>
  <si>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</si>
  <si>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</si>
  <si>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</si>
  <si>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</si>
  <si>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</si>
  <si>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</si>
  <si>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</si>
  <si>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</si>
  <si>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</si>
  <si>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</si>
  <si>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</si>
  <si>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</si>
  <si>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</si>
  <si>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</si>
  <si>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</si>
  <si>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</si>
  <si>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</si>
  <si>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</si>
  <si>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</si>
  <si>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</si>
  <si>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</si>
  <si>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</si>
  <si>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</si>
  <si>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</si>
  <si>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</si>
  <si>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</si>
  <si>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</si>
  <si>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</si>
  <si>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</si>
  <si>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</si>
  <si>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</si>
  <si>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</si>
  <si>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</si>
  <si>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</si>
  <si>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</si>
  <si>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</si>
  <si>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</si>
  <si>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</si>
  <si>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</si>
  <si>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</si>
  <si>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</si>
  <si>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</si>
  <si>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</si>
  <si>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</si>
  <si>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</si>
  <si>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</si>
  <si>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</si>
  <si>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</si>
  <si>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</si>
  <si>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</si>
  <si>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</si>
  <si>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</si>
  <si>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</si>
  <si>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</si>
  <si>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</si>
  <si>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</si>
  <si>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</si>
  <si>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</si>
  <si>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</si>
  <si>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</si>
  <si>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</si>
  <si>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</si>
  <si>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</si>
  <si>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</si>
  <si>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</si>
  <si>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</si>
  <si>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</si>
  <si>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</si>
  <si>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</si>
  <si>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</si>
  <si>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</si>
  <si>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</si>
  <si>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</si>
  <si>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</si>
  <si>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</si>
  <si>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</si>
  <si>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</si>
  <si>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</si>
  <si>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</si>
  <si>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</si>
  <si>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</si>
  <si>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</si>
  <si>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</si>
  <si>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</si>
  <si>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</si>
  <si>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</si>
  <si>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</si>
  <si>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</si>
  <si>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</si>
  <si>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</si>
  <si>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</si>
  <si>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</si>
  <si>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</si>
  <si>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</si>
  <si>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</si>
  <si>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</si>
  <si>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</si>
  <si>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</si>
  <si>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</si>
  <si>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</si>
  <si>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</si>
  <si>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</si>
  <si>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</si>
  <si>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</si>
  <si>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</si>
  <si>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</si>
  <si>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</si>
  <si>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</si>
  <si>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</si>
  <si>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</si>
  <si>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</si>
  <si>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</si>
  <si>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</si>
  <si>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</si>
  <si>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</si>
  <si>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</si>
  <si>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</si>
  <si>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</si>
  <si>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</si>
  <si>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</si>
  <si>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</si>
  <si>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</si>
  <si>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</si>
  <si>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</si>
  <si>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</si>
  <si>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</si>
  <si>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</si>
  <si>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</si>
  <si>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</si>
  <si>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</si>
  <si>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</si>
  <si>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</si>
  <si>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</si>
  <si>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</si>
  <si>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</si>
  <si>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</si>
  <si>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</si>
  <si>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</si>
  <si>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</si>
  <si>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</si>
  <si>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</si>
  <si>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</si>
  <si>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</si>
  <si>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</si>
  <si>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</si>
  <si>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</si>
  <si>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</si>
  <si>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</si>
  <si>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</si>
  <si>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</si>
  <si>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</si>
  <si>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</si>
  <si>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</si>
  <si>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</si>
  <si>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</si>
  <si>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</si>
  <si>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</si>
  <si>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</si>
  <si>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</si>
  <si>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</si>
  <si>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</si>
  <si>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</si>
  <si>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</si>
  <si>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</si>
  <si>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</si>
  <si>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</si>
  <si>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</si>
  <si>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</si>
  <si>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</si>
  <si>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</si>
  <si>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</si>
  <si>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</si>
  <si>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</si>
  <si>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</si>
  <si>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</si>
  <si>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</si>
  <si>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</si>
  <si>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</si>
  <si>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</si>
  <si>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</si>
  <si>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</si>
  <si>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</si>
  <si>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</si>
  <si>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</si>
  <si>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</si>
  <si>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</si>
  <si>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</si>
  <si>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</si>
  <si>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</si>
  <si>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</si>
  <si>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</si>
  <si>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</si>
  <si>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</si>
  <si>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</si>
  <si>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</si>
  <si>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</si>
  <si>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</si>
  <si>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</si>
  <si>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</si>
  <si>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</si>
  <si>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</si>
  <si>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</si>
  <si>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</si>
  <si>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</si>
  <si>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</si>
  <si>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</si>
  <si>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</si>
  <si>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</si>
  <si>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</si>
  <si>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</si>
  <si>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</si>
  <si>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</si>
  <si>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</si>
  <si>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</si>
  <si>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</si>
  <si>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</si>
  <si>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</si>
  <si>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</si>
  <si>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</si>
  <si>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</si>
  <si>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</si>
  <si>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</si>
  <si>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</si>
  <si>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</si>
  <si>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</si>
  <si>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</si>
  <si>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</si>
  <si>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</si>
  <si>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</si>
  <si>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</si>
  <si>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</si>
  <si>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</si>
  <si>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</si>
  <si>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</si>
  <si>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</si>
  <si>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</si>
  <si>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</si>
  <si>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</si>
  <si>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</si>
  <si>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</si>
  <si>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</si>
  <si>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</si>
  <si>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</si>
  <si>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</si>
  <si>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</si>
  <si>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</si>
  <si>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</si>
  <si>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</si>
  <si>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</si>
  <si>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</si>
  <si>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</si>
  <si>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</si>
  <si>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</si>
  <si>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</si>
  <si>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</si>
  <si>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</si>
  <si>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</si>
  <si>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</si>
  <si>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</si>
  <si>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</si>
  <si>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</si>
  <si>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</si>
  <si>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</si>
  <si>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</si>
  <si>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</si>
  <si>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</si>
  <si>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</si>
  <si>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</si>
  <si>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</si>
  <si>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</si>
  <si>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</si>
  <si>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</si>
  <si>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</si>
  <si>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</si>
  <si>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</si>
  <si>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</si>
  <si>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</si>
  <si>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</si>
  <si>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</si>
  <si>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</si>
  <si>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</si>
  <si>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</si>
  <si>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</si>
  <si>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</si>
  <si>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</si>
  <si>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</si>
  <si>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</si>
  <si>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</si>
  <si>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</si>
  <si>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</si>
  <si>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</si>
  <si>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</si>
  <si>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</si>
  <si>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</si>
  <si>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</si>
  <si>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</si>
  <si>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</si>
  <si>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</si>
  <si>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</si>
  <si>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</si>
  <si>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</si>
  <si>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</si>
  <si>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</si>
  <si>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</si>
  <si>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</si>
  <si>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</si>
  <si>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</si>
  <si>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</si>
  <si>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</si>
  <si>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</si>
  <si>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</si>
  <si>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</si>
  <si>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</si>
  <si>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</si>
  <si>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</si>
  <si>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</si>
  <si>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</si>
  <si>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</si>
  <si>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</si>
  <si>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</si>
  <si>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</si>
  <si>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</si>
  <si>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</si>
  <si>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</si>
  <si>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</si>
  <si>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</si>
  <si>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</si>
  <si>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</si>
  <si>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</si>
  <si>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</si>
  <si>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</si>
  <si>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</si>
  <si>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</si>
  <si>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</si>
  <si>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</si>
  <si>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</si>
  <si>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</si>
  <si>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</si>
  <si>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</si>
  <si>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</si>
  <si>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</si>
  <si>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</si>
  <si>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</si>
  <si>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</si>
  <si>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</si>
  <si>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</si>
  <si>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</si>
  <si>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</si>
  <si>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</si>
  <si>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</si>
  <si>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</si>
  <si>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</si>
  <si>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</si>
  <si>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</si>
  <si>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</si>
  <si>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</si>
  <si>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</si>
  <si>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</si>
  <si>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</si>
  <si>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</si>
  <si>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</si>
  <si>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</si>
  <si>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</si>
  <si>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</si>
  <si>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</si>
  <si>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</si>
  <si>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</si>
  <si>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</si>
  <si>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</si>
  <si>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</si>
  <si>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</si>
  <si>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</si>
  <si>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</si>
  <si>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</si>
  <si>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</si>
  <si>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</si>
  <si>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</si>
  <si>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</si>
  <si>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</si>
  <si>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</si>
  <si>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</si>
  <si>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</si>
  <si>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</si>
  <si>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</si>
  <si>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</si>
  <si>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</si>
  <si>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</si>
  <si>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</si>
  <si>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</si>
  <si>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</si>
  <si>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</si>
  <si>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</si>
  <si>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</si>
  <si>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</si>
  <si>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</si>
  <si>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</si>
  <si>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</si>
  <si>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</si>
  <si>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</si>
  <si>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</si>
  <si>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</si>
  <si>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</si>
  <si>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</si>
  <si>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</si>
  <si>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</si>
  <si>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</si>
  <si>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</si>
  <si>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</si>
  <si>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</si>
  <si>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</si>
  <si>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</si>
  <si>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</si>
  <si>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</si>
  <si>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</si>
  <si>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</si>
  <si>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</si>
  <si>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</si>
  <si>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</si>
  <si>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</si>
  <si>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</si>
  <si>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</si>
  <si>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</si>
  <si>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</si>
  <si>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</si>
  <si>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</si>
  <si>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</si>
  <si>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</si>
  <si>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</si>
  <si>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</si>
  <si>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</si>
  <si>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</si>
  <si>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</si>
  <si>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</si>
  <si>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</si>
  <si>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</si>
  <si>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</si>
  <si>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</si>
  <si>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</si>
  <si>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</si>
  <si>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</si>
  <si>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</si>
  <si>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</si>
  <si>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</si>
  <si>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</si>
  <si>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</si>
  <si>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</si>
  <si>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</si>
  <si>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</si>
  <si>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</si>
  <si>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</si>
  <si>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</si>
  <si>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</si>
  <si>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</si>
  <si>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</si>
  <si>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</si>
  <si>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</si>
  <si>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</si>
  <si>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</si>
  <si>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</si>
  <si>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</si>
  <si>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</si>
  <si>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</si>
  <si>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</si>
  <si>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</si>
  <si>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</si>
  <si>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</si>
  <si>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</si>
  <si>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</si>
  <si>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</si>
  <si>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</si>
  <si>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</si>
  <si>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</si>
  <si>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</si>
  <si>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</si>
  <si>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</si>
  <si>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</si>
  <si>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</si>
  <si>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</si>
  <si>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</si>
  <si>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</si>
  <si>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</si>
  <si>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</si>
  <si>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</si>
  <si>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</si>
  <si>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</si>
  <si>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</si>
  <si>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</si>
  <si>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</si>
  <si>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</si>
  <si>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</si>
  <si>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</si>
  <si>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</si>
  <si>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</si>
  <si>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</si>
  <si>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</si>
  <si>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</si>
  <si>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</si>
  <si>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</si>
  <si>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</si>
  <si>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</si>
  <si>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</si>
  <si>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</si>
  <si>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</si>
  <si>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</si>
  <si>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</si>
  <si>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</si>
  <si>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</si>
  <si>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</si>
  <si>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</si>
  <si>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</si>
  <si>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</si>
  <si>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</si>
  <si>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</si>
  <si>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</si>
  <si>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</si>
  <si>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</si>
  <si>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</si>
  <si>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</si>
  <si>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</si>
  <si>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</si>
  <si>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</si>
  <si>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</si>
  <si>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</si>
  <si>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</si>
  <si>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</si>
  <si>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</si>
  <si>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</si>
  <si>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</si>
  <si>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</si>
  <si>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</si>
  <si>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</si>
  <si>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</si>
  <si>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</si>
  <si>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</si>
  <si>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</si>
  <si>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</si>
  <si>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</si>
  <si>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</si>
  <si>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</si>
  <si>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</si>
  <si>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</si>
  <si>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</si>
  <si>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</si>
  <si>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</si>
  <si>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</si>
  <si>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</si>
  <si>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</si>
  <si>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</si>
  <si>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</si>
  <si>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</si>
  <si>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</si>
  <si>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</si>
  <si>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</si>
  <si>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</si>
  <si>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</si>
  <si>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</si>
  <si>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</si>
  <si>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</si>
  <si>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</si>
  <si>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</si>
  <si>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</si>
  <si>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</si>
  <si>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</si>
  <si>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</si>
  <si>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</si>
  <si>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</si>
  <si>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</si>
  <si>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</si>
  <si>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</si>
  <si>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</si>
  <si>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</si>
  <si>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</si>
  <si>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</si>
  <si>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</si>
  <si>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</si>
  <si>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</si>
  <si>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</si>
  <si>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</si>
  <si>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</si>
  <si>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</si>
  <si>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</si>
  <si>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</si>
  <si>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</si>
  <si>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</si>
  <si>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</si>
  <si>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</si>
  <si>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</si>
  <si>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</si>
  <si>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</si>
  <si>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</si>
  <si>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</si>
  <si>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</si>
  <si>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</si>
  <si>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</si>
  <si>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</si>
  <si>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</si>
  <si>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</si>
  <si>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</si>
  <si>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</si>
  <si>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</si>
  <si>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</si>
  <si>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</si>
  <si>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</si>
  <si>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</si>
  <si>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</si>
  <si>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</si>
  <si>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</si>
  <si>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</si>
  <si>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</si>
  <si>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</si>
  <si>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</si>
  <si>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</si>
  <si>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</si>
  <si>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</si>
  <si>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</si>
  <si>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</si>
  <si>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</si>
  <si>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</si>
  <si>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</si>
  <si>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</si>
  <si>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</si>
  <si>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</si>
  <si>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</si>
  <si>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</si>
  <si>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</si>
  <si>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</si>
  <si>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</si>
  <si>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</si>
  <si>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</si>
  <si>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</si>
  <si>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</si>
  <si>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</si>
  <si>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</si>
  <si>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</si>
  <si>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</si>
  <si>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</si>
  <si>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</si>
  <si>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</si>
  <si>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</si>
  <si>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</si>
  <si>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</si>
  <si>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</si>
  <si>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</si>
  <si>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</si>
  <si>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</si>
  <si>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</si>
  <si>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</si>
  <si>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</si>
  <si>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</si>
  <si>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</si>
  <si>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</si>
  <si>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</si>
  <si>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</si>
  <si>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</si>
  <si>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</si>
  <si>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</si>
  <si>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</si>
  <si>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</si>
  <si>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</si>
  <si>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</si>
  <si>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</si>
  <si>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</si>
  <si>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</si>
  <si>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</si>
  <si>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</si>
  <si>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</si>
  <si>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</si>
  <si>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</si>
  <si>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</si>
  <si>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</si>
  <si>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</si>
  <si>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</si>
  <si>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</si>
  <si>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</si>
  <si>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</si>
  <si>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</si>
  <si>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</si>
  <si>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</si>
  <si>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</si>
  <si>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</si>
  <si>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</si>
  <si>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</si>
  <si>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</si>
  <si>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</si>
  <si>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</si>
  <si>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</si>
  <si>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</si>
  <si>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</si>
  <si>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</si>
  <si>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</si>
  <si>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</si>
  <si>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</si>
  <si>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</si>
  <si>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</si>
  <si>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</si>
  <si>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</si>
  <si>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</si>
  <si>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</si>
  <si>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</si>
  <si>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</si>
  <si>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</si>
  <si>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</si>
  <si>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</si>
  <si>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</si>
  <si>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</si>
  <si>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</si>
  <si>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</si>
  <si>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</si>
  <si>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</si>
  <si>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</si>
  <si>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</si>
  <si>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</si>
  <si>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</si>
  <si>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</si>
  <si>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</si>
  <si>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</si>
  <si>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</si>
  <si>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</si>
  <si>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</si>
  <si>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</si>
  <si>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</si>
  <si>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</si>
  <si>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</si>
  <si>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</si>
  <si>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</si>
  <si>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</si>
  <si>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</si>
  <si>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</si>
  <si>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</si>
  <si>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</si>
  <si>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</si>
  <si>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</si>
  <si>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</si>
  <si>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</si>
  <si>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</si>
  <si>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</si>
  <si>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</si>
  <si>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</si>
  <si>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</si>
  <si>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</si>
  <si>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</si>
  <si>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</si>
  <si>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</si>
  <si>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</si>
  <si>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</si>
  <si>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</si>
  <si>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</si>
  <si>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</si>
  <si>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</si>
  <si>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</si>
  <si>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</si>
  <si>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</si>
  <si>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</si>
  <si>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</si>
  <si>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</si>
  <si>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</si>
  <si>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</si>
  <si>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</si>
  <si>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</si>
  <si>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</si>
  <si>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</si>
  <si>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</si>
  <si>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</si>
  <si>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</si>
  <si>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</si>
  <si>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</si>
  <si>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</si>
  <si>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</si>
  <si>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</si>
  <si>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</si>
  <si>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</si>
  <si>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</si>
  <si>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</si>
  <si>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</si>
  <si>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</si>
  <si>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</si>
  <si>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</si>
  <si>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</si>
  <si>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</si>
  <si>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</si>
  <si>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</si>
  <si>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</si>
  <si>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</si>
  <si>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</si>
  <si>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</si>
  <si>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</si>
  <si>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</si>
  <si>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</si>
  <si>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</si>
  <si>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</si>
  <si>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</si>
  <si>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</si>
  <si>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</si>
  <si>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</si>
  <si>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</si>
  <si>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</si>
  <si>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</si>
  <si>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</si>
  <si>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</si>
  <si>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</si>
  <si>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</si>
  <si>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</si>
  <si>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</si>
  <si>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</si>
  <si>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</si>
  <si>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</si>
  <si>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</si>
  <si>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</si>
  <si>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</si>
  <si>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</si>
  <si>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</si>
  <si>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</si>
  <si>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</si>
  <si>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</si>
  <si>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</si>
  <si>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</si>
  <si>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</si>
  <si>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</si>
  <si>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</si>
  <si>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</si>
  <si>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</si>
  <si>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</si>
  <si>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</si>
  <si>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</si>
  <si>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</si>
  <si>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</si>
  <si>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</si>
  <si>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</si>
  <si>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</si>
  <si>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</si>
  <si>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</si>
  <si>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</si>
  <si>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</si>
  <si>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</si>
  <si>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</si>
  <si>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</si>
  <si>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</si>
  <si>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</si>
  <si>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</si>
  <si>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</si>
  <si>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</si>
  <si>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</si>
  <si>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</si>
  <si>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</si>
  <si>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</si>
  <si>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</si>
  <si>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</si>
  <si>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</si>
  <si>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</si>
  <si>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</si>
  <si>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</si>
  <si>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</si>
  <si>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</si>
  <si>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</si>
  <si>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</si>
  <si>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</si>
  <si>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</si>
  <si>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</si>
  <si>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</si>
  <si>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</si>
  <si>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</si>
  <si>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</si>
  <si>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</si>
  <si>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</si>
  <si>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</si>
  <si>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</si>
  <si>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</si>
  <si>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</si>
  <si>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</si>
  <si>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</si>
  <si>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</si>
  <si>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</si>
  <si>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</si>
  <si>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</si>
  <si>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</si>
  <si>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</si>
  <si>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</si>
  <si>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</si>
  <si>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</si>
  <si>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</si>
  <si>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</si>
  <si>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</si>
  <si>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</si>
  <si>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</si>
  <si>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</si>
  <si>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</si>
  <si>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</si>
  <si>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</si>
  <si>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</si>
  <si>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</si>
  <si>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</si>
  <si>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</si>
  <si>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</si>
  <si>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</si>
  <si>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</si>
  <si>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</si>
  <si>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</si>
  <si>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</si>
  <si>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</si>
  <si>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</si>
  <si>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</si>
  <si>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</si>
  <si>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</si>
  <si>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</si>
  <si>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</si>
  <si>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</si>
  <si>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</si>
  <si>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</si>
  <si>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</si>
  <si>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</si>
  <si>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</si>
  <si>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</si>
  <si>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</si>
  <si>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</si>
  <si>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</si>
  <si>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</si>
  <si>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</si>
  <si>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</si>
  <si>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</si>
  <si>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</si>
  <si>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</si>
  <si>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</si>
  <si>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</si>
  <si>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</si>
  <si>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</si>
  <si>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</si>
  <si>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</si>
  <si>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</si>
  <si>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</si>
  <si>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</si>
  <si>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</si>
  <si>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</si>
  <si>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</si>
  <si>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</si>
  <si>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</si>
  <si>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</si>
  <si>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</si>
  <si>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</si>
  <si>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</si>
  <si>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</si>
  <si>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</si>
  <si>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</si>
  <si>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</si>
  <si>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</si>
  <si>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</si>
  <si>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</si>
  <si>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</si>
  <si>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</si>
  <si>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</si>
  <si>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</si>
  <si>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</si>
  <si>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</si>
  <si>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</si>
  <si>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</si>
  <si>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</si>
  <si>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</si>
  <si>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</si>
  <si>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</si>
  <si>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</si>
  <si>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</si>
  <si>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</si>
  <si>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</si>
  <si>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</si>
  <si>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</si>
  <si>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</si>
  <si>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</si>
  <si>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</si>
  <si>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</si>
  <si>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</si>
  <si>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</si>
  <si>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</si>
  <si>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</si>
  <si>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</si>
  <si>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</si>
  <si>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</si>
  <si>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</si>
  <si>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</si>
  <si>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</si>
  <si>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</si>
  <si>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</si>
  <si>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</si>
  <si>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</si>
  <si>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</si>
  <si>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</si>
  <si>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</si>
  <si>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</si>
  <si>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</si>
  <si>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</si>
  <si>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</si>
  <si>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</si>
  <si>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</si>
  <si>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</si>
  <si>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</si>
  <si>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</si>
  <si>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</si>
  <si>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</si>
  <si>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</si>
  <si>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</si>
  <si>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</si>
  <si>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</si>
  <si>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</si>
  <si>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</si>
  <si>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</si>
  <si>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</si>
  <si>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</si>
  <si>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</si>
  <si>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</si>
  <si>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</si>
  <si>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</si>
  <si>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</si>
  <si>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</si>
  <si>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</si>
  <si>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</si>
  <si>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</si>
  <si>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</si>
  <si>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</si>
  <si>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</si>
  <si>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</si>
  <si>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</si>
  <si>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</si>
  <si>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</si>
  <si>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</si>
  <si>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</si>
  <si>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</si>
  <si>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</si>
  <si>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</si>
  <si>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</si>
  <si>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</si>
  <si>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</si>
  <si>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</si>
  <si>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</si>
  <si>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</si>
  <si>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</si>
  <si>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</si>
  <si>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</si>
  <si>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</si>
  <si>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</si>
  <si>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</si>
  <si>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</si>
  <si>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</si>
  <si>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</si>
  <si>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</si>
  <si>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</si>
  <si>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</si>
  <si>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</si>
  <si>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</si>
  <si>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</si>
  <si>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</si>
  <si>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</si>
  <si>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</si>
  <si>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</si>
  <si>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</si>
  <si>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</si>
  <si>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</si>
  <si>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</si>
  <si>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</si>
  <si>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</si>
  <si>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</si>
  <si>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</si>
  <si>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</si>
  <si>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</si>
  <si>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</si>
  <si>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</si>
  <si>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</si>
  <si>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</si>
  <si>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</si>
  <si>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</si>
  <si>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</si>
  <si>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</si>
  <si>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</si>
  <si>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</si>
  <si>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</si>
  <si>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</si>
  <si>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</si>
  <si>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</si>
  <si>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</si>
  <si>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</si>
  <si>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</si>
  <si>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</si>
  <si>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</si>
  <si>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</si>
  <si>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</si>
  <si>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</si>
  <si>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</si>
  <si>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</si>
  <si>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</si>
  <si>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</si>
  <si>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</si>
  <si>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</si>
  <si>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</si>
  <si>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</si>
  <si>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</si>
  <si>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</si>
  <si>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</si>
  <si>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</si>
  <si>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</si>
  <si>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</si>
  <si>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</si>
  <si>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</si>
  <si>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</si>
  <si>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</si>
  <si>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</si>
  <si>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</si>
  <si>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</si>
  <si>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</si>
  <si>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</si>
  <si>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</si>
  <si>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</si>
  <si>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</si>
  <si>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</si>
  <si>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</si>
  <si>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</si>
  <si>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</si>
  <si>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</si>
  <si>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</si>
  <si>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</si>
  <si>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</si>
  <si>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</si>
  <si>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</si>
  <si>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</si>
  <si>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</si>
  <si>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</si>
  <si>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</si>
  <si>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</si>
  <si>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</si>
  <si>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</si>
  <si>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</si>
  <si>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</si>
  <si>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</si>
  <si>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</si>
  <si>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</si>
  <si>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</si>
  <si>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</si>
  <si>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</si>
  <si>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</si>
  <si>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</si>
  <si>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</si>
  <si>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</si>
  <si>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</si>
  <si>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</si>
  <si>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</si>
  <si>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</si>
  <si>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</si>
  <si>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</si>
  <si>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</si>
  <si>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</si>
  <si>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</si>
  <si>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</si>
  <si>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</si>
  <si>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</si>
  <si>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</si>
  <si>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</si>
  <si>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</si>
  <si>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</si>
  <si>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</si>
  <si>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</si>
  <si>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</si>
  <si>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</si>
  <si>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</si>
  <si>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</si>
  <si>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</si>
  <si>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</si>
  <si>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</si>
  <si>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</si>
  <si>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</si>
  <si>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</si>
  <si>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</si>
  <si>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</si>
  <si>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</si>
  <si>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</si>
  <si>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</si>
  <si>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</si>
  <si>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</si>
  <si>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</si>
  <si>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</si>
  <si>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</si>
  <si>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</si>
  <si>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</si>
  <si>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</si>
  <si>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</si>
  <si>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</si>
  <si>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</si>
  <si>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</si>
  <si>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</si>
  <si>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</si>
  <si>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</si>
  <si>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</si>
  <si>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</si>
  <si>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</si>
  <si>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</si>
  <si>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</si>
  <si>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</si>
  <si>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</si>
  <si>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</si>
  <si>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</si>
  <si>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</si>
  <si>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</si>
  <si>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</si>
  <si>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</si>
  <si>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</si>
  <si>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</si>
  <si>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</si>
  <si>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</si>
  <si>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</si>
  <si>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</si>
  <si>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</si>
  <si>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</si>
  <si>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</si>
  <si>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</si>
  <si>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</si>
  <si>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</si>
  <si>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</si>
  <si>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</si>
  <si>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</si>
  <si>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</si>
  <si>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</si>
  <si>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</si>
  <si>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</si>
  <si>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</si>
  <si>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</si>
  <si>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</si>
  <si>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</si>
  <si>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</si>
  <si>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</si>
  <si>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</si>
  <si>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</si>
  <si>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</si>
  <si>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</si>
  <si>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</si>
  <si>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</si>
  <si>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</si>
  <si>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</si>
  <si>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</si>
  <si>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</si>
  <si>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</si>
  <si>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</si>
  <si>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</si>
  <si>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</si>
  <si>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</si>
  <si>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</si>
  <si>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</si>
  <si>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</si>
  <si>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</si>
  <si>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</si>
  <si>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</si>
  <si>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</si>
  <si>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</si>
  <si>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</si>
  <si>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</si>
  <si>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</si>
  <si>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</si>
  <si>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</si>
  <si>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</si>
  <si>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</si>
  <si>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</si>
  <si>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</si>
  <si>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</si>
  <si>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</si>
  <si>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</si>
  <si>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</si>
  <si>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</si>
  <si>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</si>
  <si>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</si>
  <si>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</si>
  <si>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</si>
  <si>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</si>
  <si>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</si>
  <si>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</si>
  <si>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</si>
  <si>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</si>
  <si>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</si>
  <si>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</si>
  <si>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</si>
  <si>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</si>
  <si>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</si>
  <si>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</si>
  <si>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</si>
  <si>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</si>
  <si>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</si>
  <si>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</si>
  <si>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</si>
  <si>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</si>
  <si>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</si>
  <si>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</si>
  <si>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</si>
  <si>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</si>
  <si>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</si>
  <si>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</si>
  <si>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</si>
  <si>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</si>
  <si>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</si>
  <si>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</si>
  <si>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</si>
  <si>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</si>
  <si>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</si>
  <si>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</si>
  <si>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</si>
  <si>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</si>
  <si>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</si>
  <si>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</si>
  <si>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</si>
  <si>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</si>
  <si>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</si>
  <si>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</si>
  <si>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</si>
  <si>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</si>
  <si>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</si>
  <si>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</si>
  <si>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</si>
  <si>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</si>
  <si>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</si>
  <si>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</si>
  <si>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</si>
  <si>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</si>
  <si>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</si>
  <si>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</si>
  <si>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</si>
  <si>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</si>
  <si>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</si>
  <si>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</si>
  <si>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</si>
  <si>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</si>
  <si>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</si>
  <si>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</si>
  <si>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</si>
  <si>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</si>
  <si>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</si>
  <si>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</si>
  <si>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</si>
  <si>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</si>
  <si>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</si>
  <si>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</si>
  <si>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</si>
  <si>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</si>
  <si>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</si>
  <si>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</si>
  <si>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</si>
  <si>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</si>
  <si>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</si>
  <si>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</si>
  <si>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</si>
  <si>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</si>
  <si>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</si>
  <si>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</si>
  <si>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</si>
  <si>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</si>
  <si>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</si>
  <si>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</si>
  <si>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</si>
  <si>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</si>
  <si>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</si>
  <si>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</si>
  <si>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</si>
  <si>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</si>
  <si>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</si>
  <si>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</si>
  <si>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</si>
  <si>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</si>
  <si>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</si>
  <si>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</si>
  <si>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</si>
  <si>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</si>
  <si>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</si>
  <si>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</si>
  <si>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</si>
  <si>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</si>
  <si>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</si>
  <si>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</si>
  <si>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</si>
  <si>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</si>
  <si>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</si>
  <si>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</si>
  <si>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</si>
  <si>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</si>
  <si>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</si>
  <si>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</si>
  <si>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</si>
  <si>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</si>
  <si>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</si>
  <si>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</si>
  <si>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</si>
  <si>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</si>
  <si>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</si>
  <si>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</si>
  <si>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</si>
  <si>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</si>
  <si>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</si>
  <si>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</si>
  <si>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</si>
  <si>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</si>
  <si>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</si>
  <si>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</si>
  <si>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</si>
  <si>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</si>
  <si>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</si>
  <si>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</si>
  <si>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</si>
  <si>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</si>
  <si>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</si>
  <si>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</si>
  <si>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</si>
  <si>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</si>
  <si>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</si>
  <si>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</si>
  <si>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</si>
  <si>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</si>
  <si>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</si>
  <si>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</si>
  <si>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</si>
  <si>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</si>
  <si>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</si>
  <si>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</si>
  <si>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</si>
  <si>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</si>
  <si>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</si>
  <si>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</si>
  <si>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</si>
  <si>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</si>
  <si>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</si>
  <si>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</si>
  <si>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</si>
  <si>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</si>
  <si>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</si>
  <si>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</si>
  <si>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</si>
  <si>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</si>
  <si>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</si>
  <si>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</si>
  <si>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</si>
  <si>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</si>
  <si>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</si>
  <si>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</si>
  <si>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</si>
  <si>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</si>
  <si>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</si>
  <si>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</si>
  <si>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</si>
  <si>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</si>
  <si>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</si>
  <si>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</si>
  <si>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</si>
  <si>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</si>
  <si>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</si>
  <si>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</si>
  <si>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</si>
  <si>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</si>
  <si>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</si>
  <si>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</si>
  <si>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</si>
  <si>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</si>
  <si>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</si>
  <si>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</si>
  <si>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</si>
  <si>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</si>
  <si>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</si>
  <si>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</si>
  <si>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</si>
  <si>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</si>
  <si>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</si>
  <si>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</si>
  <si>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</si>
  <si>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</si>
  <si>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</si>
  <si>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</si>
  <si>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</si>
  <si>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</si>
  <si>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</si>
  <si>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</si>
  <si>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</si>
  <si>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</si>
  <si>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</si>
  <si>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</si>
  <si>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</si>
  <si>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</si>
  <si>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</si>
  <si>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</si>
  <si>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</si>
  <si>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</si>
  <si>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</si>
  <si>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</si>
  <si>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</si>
  <si>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</si>
  <si>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</si>
  <si>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</si>
  <si>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</si>
  <si>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</si>
  <si>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</si>
  <si>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</si>
  <si>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</si>
  <si>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</si>
  <si>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</si>
  <si>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</si>
  <si>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</si>
  <si>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</si>
  <si>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</si>
  <si>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</si>
  <si>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</si>
  <si>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</si>
  <si>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</si>
  <si>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</si>
  <si>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</si>
  <si>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</si>
  <si>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</si>
  <si>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</si>
  <si>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</si>
  <si>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</si>
  <si>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</si>
  <si>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</si>
  <si>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</si>
  <si>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</si>
  <si>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</si>
  <si>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</si>
  <si>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</si>
  <si>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</si>
  <si>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</si>
  <si>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</si>
  <si>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</si>
  <si>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</si>
  <si>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</si>
  <si>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</si>
  <si>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</si>
  <si>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</si>
  <si>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</si>
  <si>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</si>
  <si>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</si>
  <si>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</si>
  <si>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</si>
  <si>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</si>
  <si>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</si>
  <si>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</si>
  <si>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</si>
  <si>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</si>
  <si>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</si>
  <si>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</si>
  <si>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</si>
  <si>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</si>
  <si>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</si>
  <si>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</si>
  <si>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</si>
  <si>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</si>
  <si>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</si>
  <si>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</si>
  <si>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</si>
  <si>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</si>
  <si>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</si>
  <si>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</si>
  <si>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</si>
  <si>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</si>
  <si>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</si>
  <si>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</si>
  <si>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</si>
  <si>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</si>
  <si>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</si>
  <si>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</si>
  <si>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</si>
  <si>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</si>
  <si>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</si>
  <si>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</si>
  <si>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</si>
  <si>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</si>
  <si>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</si>
  <si>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</si>
  <si>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</si>
  <si>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</si>
  <si>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</si>
  <si>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</si>
  <si>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</si>
  <si>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</si>
  <si>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</si>
  <si>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</si>
  <si>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</si>
  <si>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</si>
  <si>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</si>
  <si>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</si>
  <si>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</si>
  <si>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</si>
  <si>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</si>
  <si>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</si>
  <si>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</si>
  <si>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</si>
  <si>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</si>
  <si>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</si>
  <si>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</si>
  <si>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</si>
  <si>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</si>
  <si>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</si>
  <si>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</si>
  <si>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</si>
  <si>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</si>
  <si>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</si>
  <si>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</si>
  <si>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</si>
  <si>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</si>
  <si>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</si>
  <si>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</si>
  <si>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</si>
  <si>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</si>
  <si>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</si>
  <si>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</si>
  <si>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</si>
  <si>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</si>
  <si>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</si>
  <si>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</si>
  <si>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</si>
  <si>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</si>
  <si>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</si>
  <si>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</si>
  <si>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</si>
  <si>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</si>
  <si>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</si>
  <si>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</si>
  <si>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</si>
  <si>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</si>
  <si>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</si>
  <si>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</si>
  <si>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</si>
  <si>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</si>
  <si>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</si>
  <si>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</si>
  <si>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</si>
  <si>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</si>
  <si>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</si>
  <si>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</si>
  <si>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</si>
  <si>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</si>
  <si>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</si>
  <si>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</si>
  <si>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</si>
  <si>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</si>
  <si>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</si>
  <si>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</si>
  <si>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</si>
  <si>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</si>
  <si>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</si>
  <si>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</si>
  <si>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</si>
  <si>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</si>
  <si>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</si>
  <si>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</si>
  <si>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</si>
  <si>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</si>
  <si>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</si>
  <si>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</si>
  <si>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</si>
  <si>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</si>
  <si>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</si>
  <si>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</si>
  <si>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</si>
  <si>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</si>
  <si>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</si>
  <si>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</si>
  <si>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</si>
  <si>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</si>
  <si>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</si>
  <si>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</si>
  <si>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</si>
  <si>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</si>
  <si>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</si>
  <si>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</si>
  <si>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</si>
  <si>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</si>
  <si>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</si>
  <si>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</si>
  <si>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</si>
  <si>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</si>
  <si>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</si>
  <si>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</si>
  <si>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</si>
  <si>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</si>
  <si>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</si>
  <si>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</si>
  <si>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</si>
  <si>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</si>
  <si>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</si>
  <si>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</si>
  <si>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</si>
  <si>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</si>
  <si>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</si>
  <si>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</si>
  <si>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</si>
  <si>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</si>
  <si>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</si>
  <si>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</si>
  <si>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</si>
  <si>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</si>
  <si>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</si>
  <si>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</si>
  <si>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</si>
  <si>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</si>
  <si>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</si>
  <si>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</si>
  <si>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</si>
  <si>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</si>
  <si>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</si>
  <si>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</si>
  <si>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</si>
  <si>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</si>
  <si>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</si>
  <si>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</si>
  <si>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</si>
  <si>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</si>
  <si>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</si>
  <si>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</si>
  <si>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</si>
  <si>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</si>
  <si>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</si>
  <si>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</si>
  <si>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</si>
  <si>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</si>
  <si>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</si>
  <si>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</si>
  <si>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</si>
  <si>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</si>
  <si>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</si>
  <si>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</si>
  <si>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</si>
  <si>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</si>
  <si>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</si>
  <si>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</si>
  <si>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</si>
  <si>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</si>
  <si>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</si>
  <si>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</si>
  <si>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</si>
  <si>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</si>
  <si>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</si>
  <si>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</si>
  <si>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</si>
  <si>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</si>
  <si>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</si>
  <si>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</si>
  <si>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</si>
  <si>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</si>
  <si>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</si>
  <si>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</si>
  <si>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</si>
  <si>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</si>
  <si>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</si>
  <si>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</si>
  <si>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</si>
  <si>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</si>
  <si>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</si>
  <si>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</si>
  <si>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</si>
  <si>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</si>
  <si>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</si>
  <si>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</si>
  <si>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</si>
  <si>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</si>
  <si>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</si>
  <si>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</si>
  <si>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</si>
  <si>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</si>
  <si>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</si>
  <si>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</si>
  <si>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</si>
  <si>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</si>
  <si>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</si>
  <si>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</si>
  <si>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</si>
  <si>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</si>
  <si>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</si>
  <si>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</si>
  <si>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</si>
  <si>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</si>
  <si>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</si>
  <si>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</si>
  <si>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</si>
  <si>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</si>
  <si>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</si>
  <si>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</si>
  <si>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</si>
  <si>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</si>
  <si>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</si>
  <si>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</si>
  <si>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</si>
  <si>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</si>
  <si>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</si>
  <si>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</si>
  <si>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</si>
  <si>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</si>
  <si>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</si>
  <si>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</si>
  <si>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</si>
  <si>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</si>
  <si>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</si>
  <si>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</si>
  <si>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</si>
  <si>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</si>
  <si>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</si>
  <si>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</si>
  <si>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</si>
  <si>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</si>
  <si>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</si>
  <si>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</si>
  <si>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</si>
  <si>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</si>
  <si>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</si>
  <si>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</si>
  <si>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</si>
  <si>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</si>
  <si>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</si>
  <si>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</si>
  <si>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</si>
  <si>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</si>
  <si>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</si>
  <si>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</si>
  <si>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</si>
  <si>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</si>
  <si>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</si>
  <si>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</si>
  <si>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</si>
  <si>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</si>
  <si>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</si>
  <si>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</si>
  <si>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</si>
  <si>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</si>
  <si>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</si>
  <si>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</si>
  <si>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</si>
  <si>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</si>
  <si>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</si>
  <si>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</si>
  <si>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</si>
  <si>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</si>
  <si>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</si>
  <si>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</si>
  <si>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</si>
  <si>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</si>
  <si>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</si>
  <si>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</si>
  <si>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</si>
  <si>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</si>
  <si>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</si>
  <si>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</si>
  <si>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</si>
  <si>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</si>
  <si>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</si>
  <si>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</si>
  <si>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</si>
  <si>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</si>
  <si>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</si>
  <si>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</si>
  <si>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</si>
  <si>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</si>
  <si>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</si>
  <si>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</si>
  <si>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</si>
  <si>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</si>
  <si>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</si>
  <si>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</si>
  <si>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</si>
  <si>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</si>
  <si>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</si>
  <si>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</si>
  <si>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</si>
  <si>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</si>
  <si>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</si>
  <si>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</si>
  <si>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</si>
  <si>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</si>
  <si>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</si>
  <si>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</si>
  <si>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</si>
  <si>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</si>
  <si>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</si>
  <si>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</si>
  <si>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</si>
  <si>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</si>
  <si>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</si>
  <si>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</si>
  <si>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</si>
  <si>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</si>
  <si>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</si>
  <si>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</si>
  <si>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</si>
  <si>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</si>
  <si>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</si>
  <si>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</si>
  <si>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</si>
  <si>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</si>
  <si>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</si>
  <si>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</si>
  <si>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</si>
  <si>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</si>
  <si>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</si>
  <si>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</si>
  <si>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</si>
  <si>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</si>
  <si>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</si>
  <si>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</si>
  <si>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</si>
  <si>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</si>
  <si>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</si>
  <si>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</si>
  <si>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</si>
  <si>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</si>
  <si>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</si>
  <si>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</si>
  <si>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</si>
  <si>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</si>
  <si>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</si>
  <si>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</si>
  <si>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</si>
  <si>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</si>
  <si>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</si>
  <si>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</si>
  <si>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</si>
  <si>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</si>
  <si>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</si>
  <si>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</si>
  <si>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</si>
  <si>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</si>
  <si>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</si>
  <si>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</si>
  <si>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</si>
  <si>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</si>
  <si>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</si>
  <si>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</si>
  <si>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</si>
  <si>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</si>
  <si>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</si>
  <si>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</si>
  <si>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</si>
  <si>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</si>
  <si>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</si>
  <si>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</si>
  <si>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</si>
  <si>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</si>
  <si>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</si>
  <si>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</si>
  <si>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</si>
  <si>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</si>
  <si>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</si>
  <si>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</si>
  <si>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</si>
  <si>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</si>
  <si>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</si>
  <si>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</si>
  <si>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</si>
  <si>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</si>
  <si>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</si>
  <si>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</si>
  <si>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</si>
  <si>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</si>
  <si>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</si>
  <si>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</si>
  <si>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</si>
  <si>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</si>
  <si>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</si>
  <si>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</si>
  <si>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</si>
  <si>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</si>
  <si>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</si>
  <si>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</si>
  <si>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</si>
  <si>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</si>
  <si>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</si>
  <si>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</si>
  <si>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</si>
  <si>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</si>
  <si>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</si>
  <si>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</si>
  <si>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</si>
  <si>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</si>
  <si>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</si>
  <si>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</si>
  <si>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</si>
  <si>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</si>
  <si>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</si>
  <si>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</si>
  <si>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</si>
  <si>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</si>
  <si>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</si>
  <si>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</si>
  <si>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</si>
  <si>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</si>
  <si>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</si>
  <si>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</si>
  <si>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</si>
  <si>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</si>
  <si>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</si>
  <si>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</si>
  <si>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</si>
  <si>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</si>
  <si>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</si>
  <si>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</si>
  <si>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</si>
  <si>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</si>
  <si>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</si>
  <si>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</si>
  <si>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</si>
  <si>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</si>
  <si>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</si>
  <si>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</si>
  <si>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</si>
  <si>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</si>
  <si>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</si>
  <si>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</si>
  <si>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</si>
  <si>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</si>
  <si>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</si>
  <si>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</si>
  <si>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</si>
  <si>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</si>
  <si>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</si>
  <si>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</si>
  <si>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</si>
  <si>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</si>
  <si>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</si>
  <si>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</si>
  <si>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</si>
  <si>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</si>
  <si>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</si>
  <si>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</si>
  <si>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</si>
  <si>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</si>
  <si>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</si>
  <si>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</si>
  <si>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</si>
  <si>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</si>
  <si>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</si>
  <si>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</si>
  <si>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</si>
  <si>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</si>
  <si>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</si>
  <si>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</si>
  <si>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</si>
  <si>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</si>
  <si>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</si>
  <si>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</si>
  <si>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</si>
  <si>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</si>
  <si>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</si>
  <si>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</si>
  <si>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</si>
  <si>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</si>
  <si>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</si>
  <si>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</si>
  <si>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</si>
  <si>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</si>
  <si>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</si>
  <si>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</si>
  <si>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</si>
  <si>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</si>
  <si>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</si>
  <si>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</si>
  <si>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</si>
  <si>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</si>
  <si>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</si>
  <si>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</si>
  <si>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</si>
  <si>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</si>
  <si>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</si>
  <si>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</si>
  <si>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</si>
  <si>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</si>
  <si>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</si>
  <si>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</si>
  <si>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</si>
  <si>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</si>
  <si>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</si>
  <si>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</si>
  <si>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</si>
  <si>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</si>
  <si>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</si>
  <si>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</si>
  <si>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</si>
  <si>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</si>
  <si>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</si>
  <si>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</si>
  <si>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</si>
  <si>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</si>
  <si>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</si>
  <si>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</si>
  <si>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</si>
  <si>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</si>
  <si>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</si>
  <si>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</si>
  <si>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</si>
  <si>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</si>
  <si>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</si>
  <si>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</si>
  <si>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</si>
  <si>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</si>
  <si>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</si>
  <si>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</si>
  <si>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</si>
  <si>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</si>
  <si>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</si>
  <si>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</si>
  <si>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</si>
  <si>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</si>
  <si>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</si>
  <si>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</si>
  <si>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</si>
  <si>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</si>
  <si>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</si>
  <si>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</si>
  <si>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</si>
  <si>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</si>
  <si>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</si>
  <si>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</si>
  <si>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</si>
  <si>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</si>
  <si>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</si>
  <si>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</si>
  <si>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</si>
  <si>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</si>
  <si>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</si>
  <si>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</si>
  <si>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</si>
  <si>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</si>
  <si>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</si>
  <si>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</si>
  <si>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</si>
  <si>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</si>
  <si>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</si>
  <si>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</si>
  <si>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</si>
  <si>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</si>
  <si>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</si>
  <si>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</si>
  <si>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</si>
  <si>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</si>
  <si>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</si>
  <si>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</si>
  <si>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</si>
  <si>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</si>
  <si>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</si>
  <si>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</si>
  <si>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</si>
  <si>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</si>
  <si>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</si>
  <si>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</si>
  <si>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</si>
  <si>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</si>
  <si>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</si>
  <si>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</si>
  <si>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</si>
  <si>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</si>
  <si>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</si>
  <si>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</si>
  <si>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</si>
  <si>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</si>
  <si>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</si>
  <si>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</si>
  <si>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</si>
  <si>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</si>
  <si>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</si>
  <si>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</si>
  <si>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</si>
  <si>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</si>
  <si>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</si>
  <si>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</si>
  <si>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</si>
  <si>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</si>
  <si>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</si>
  <si>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</si>
  <si>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</si>
  <si>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</si>
  <si>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</si>
  <si>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</si>
  <si>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</si>
  <si>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</si>
  <si>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</si>
  <si>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</si>
  <si>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</si>
  <si>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</si>
  <si>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</si>
  <si>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</si>
  <si>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</si>
  <si>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</si>
  <si>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</si>
  <si>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</si>
  <si>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</si>
  <si>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</si>
  <si>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</si>
  <si>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</si>
  <si>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</si>
  <si>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</si>
  <si>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</si>
  <si>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</si>
  <si>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</si>
  <si>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</si>
  <si>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</si>
  <si>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</si>
  <si>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</si>
  <si>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</si>
  <si>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</si>
  <si>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</si>
  <si>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</si>
  <si>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</si>
  <si>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</si>
  <si>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</si>
  <si>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</si>
  <si>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</si>
  <si>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</si>
  <si>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</si>
  <si>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</si>
  <si>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</si>
  <si>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</si>
  <si>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</si>
  <si>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</si>
  <si>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</si>
  <si>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</si>
  <si>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</si>
  <si>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</si>
  <si>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</si>
  <si>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</si>
  <si>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</si>
  <si>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</si>
  <si>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</si>
  <si>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</si>
  <si>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</si>
  <si>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</si>
  <si>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</si>
  <si>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</si>
  <si>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</si>
  <si>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</si>
  <si>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</si>
  <si>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</si>
  <si>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</si>
  <si>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</si>
  <si>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</si>
  <si>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</si>
  <si>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</si>
  <si>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</si>
  <si>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</si>
  <si>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</si>
  <si>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</si>
  <si>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</si>
  <si>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</si>
  <si>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</si>
  <si>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</si>
  <si>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</si>
  <si>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</si>
  <si>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</si>
  <si>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</si>
  <si>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</si>
  <si>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</si>
  <si>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</si>
  <si>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</si>
  <si>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</si>
  <si>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</si>
  <si>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</si>
  <si>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</si>
  <si>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</si>
  <si>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</si>
  <si>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</si>
  <si>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</si>
  <si>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</si>
  <si>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</si>
  <si>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</si>
  <si>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</si>
  <si>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</si>
  <si>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</si>
  <si>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</si>
  <si>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</si>
  <si>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</si>
  <si>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</si>
  <si>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</si>
  <si>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</si>
  <si>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</si>
  <si>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</si>
  <si>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</si>
  <si>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</si>
  <si>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</si>
  <si>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</si>
  <si>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</si>
  <si>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</si>
  <si>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</si>
  <si>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</si>
  <si>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</si>
  <si>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</si>
  <si>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</si>
  <si>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</si>
  <si>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</si>
  <si>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</si>
  <si>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</si>
  <si>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</si>
  <si>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</si>
  <si>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</si>
  <si>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</si>
  <si>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</si>
  <si>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</si>
  <si>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</si>
  <si>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</si>
  <si>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</si>
  <si>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</si>
  <si>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</si>
  <si>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</si>
  <si>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</si>
  <si>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</si>
  <si>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</si>
  <si>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</si>
  <si>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</si>
  <si>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</si>
  <si>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</si>
  <si>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</si>
  <si>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</si>
  <si>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</si>
  <si>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</si>
  <si>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</si>
  <si>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</si>
  <si>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</si>
  <si>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</si>
  <si>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</si>
  <si>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</si>
  <si>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</si>
  <si>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</si>
  <si>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</si>
  <si>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</si>
  <si>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</si>
  <si>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</si>
  <si>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</si>
  <si>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</si>
  <si>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</si>
  <si>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</si>
  <si>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</si>
  <si>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</si>
  <si>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</si>
  <si>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</si>
  <si>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</si>
  <si>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</si>
  <si>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</si>
  <si>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</si>
  <si>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</si>
  <si>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</si>
  <si>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</si>
  <si>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</si>
  <si>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</si>
  <si>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</si>
  <si>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</si>
  <si>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</si>
  <si>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</si>
  <si>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</si>
  <si>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</si>
  <si>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</si>
  <si>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</si>
  <si>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</si>
  <si>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</si>
  <si>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</si>
  <si>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</si>
  <si>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</si>
  <si>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</si>
  <si>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</si>
  <si>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</si>
  <si>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</si>
  <si>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</si>
  <si>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</si>
  <si>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</si>
  <si>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</si>
  <si>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</si>
  <si>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</si>
  <si>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</si>
  <si>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</si>
  <si>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</si>
  <si>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</si>
  <si>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</si>
  <si>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</si>
  <si>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</si>
  <si>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</si>
  <si>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</si>
  <si>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</si>
  <si>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</si>
  <si>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</si>
  <si>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</si>
  <si>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</si>
  <si>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</si>
  <si>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</si>
  <si>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</si>
  <si>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</si>
  <si>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</si>
  <si>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</si>
  <si>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</si>
  <si>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</si>
  <si>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</si>
  <si>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</si>
  <si>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</si>
  <si>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</si>
  <si>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</si>
  <si>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</si>
  <si>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</si>
  <si>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</si>
  <si>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</si>
  <si>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</si>
  <si>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</si>
  <si>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</si>
  <si>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</si>
  <si>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</si>
  <si>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</si>
  <si>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</si>
  <si>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</si>
  <si>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</si>
  <si>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</si>
  <si>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</si>
  <si>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</si>
  <si>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</si>
  <si>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</si>
  <si>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</si>
  <si>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</si>
  <si>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</si>
  <si>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</si>
  <si>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</si>
  <si>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</si>
  <si>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</si>
  <si>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</si>
  <si>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</si>
  <si>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</si>
  <si>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</si>
  <si>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</si>
  <si>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</si>
  <si>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</si>
  <si>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</si>
  <si>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</si>
  <si>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</si>
  <si>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</si>
  <si>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</si>
  <si>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</si>
  <si>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</si>
  <si>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</si>
  <si>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</si>
  <si>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</si>
  <si>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</si>
  <si>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</si>
  <si>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</si>
  <si>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</si>
  <si>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</si>
  <si>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</si>
  <si>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</si>
  <si>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</si>
  <si>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</si>
  <si>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</si>
  <si>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</si>
  <si>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</si>
  <si>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</si>
  <si>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</si>
  <si>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</si>
  <si>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</si>
  <si>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</si>
  <si>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</si>
  <si>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</si>
  <si>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</si>
  <si>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</si>
  <si>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</si>
  <si>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</si>
  <si>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</si>
  <si>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</si>
  <si>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</si>
  <si>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</si>
  <si>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</si>
  <si>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</si>
  <si>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</si>
  <si>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</si>
  <si>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</si>
  <si>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</si>
  <si>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</si>
  <si>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</si>
  <si>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</si>
  <si>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</si>
  <si>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</si>
  <si>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</si>
  <si>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</si>
  <si>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</si>
  <si>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</si>
  <si>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</si>
  <si>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</si>
  <si>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</si>
  <si>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</si>
  <si>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</si>
  <si>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</si>
  <si>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</si>
  <si>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</si>
  <si>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</si>
  <si>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</si>
  <si>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</si>
  <si>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</si>
  <si>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</si>
  <si>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</si>
  <si>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</si>
  <si>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</si>
  <si>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</si>
  <si>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</si>
  <si>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</si>
  <si>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</si>
  <si>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</si>
  <si>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</si>
  <si>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</si>
  <si>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</si>
  <si>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</si>
  <si>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</si>
  <si>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</si>
  <si>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</si>
  <si>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</si>
  <si>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</si>
  <si>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</si>
  <si>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</si>
  <si>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</si>
  <si>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</si>
  <si>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</si>
  <si>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</si>
  <si>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</si>
  <si>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</si>
  <si>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</si>
  <si>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</si>
  <si>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</si>
  <si>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</si>
  <si>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</si>
  <si>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</si>
  <si>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</si>
  <si>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</si>
  <si>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</si>
  <si>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</si>
  <si>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</si>
  <si>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</si>
  <si>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</si>
  <si>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</si>
  <si>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</si>
  <si>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</si>
  <si>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</si>
  <si>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</si>
  <si>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</si>
  <si>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</si>
  <si>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</si>
  <si>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</si>
  <si>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</si>
  <si>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</si>
  <si>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</si>
  <si>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</si>
  <si>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</si>
  <si>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</si>
  <si>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</si>
  <si>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</si>
  <si>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</si>
  <si>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</si>
  <si>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</si>
  <si>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</si>
  <si>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</si>
  <si>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</si>
  <si>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</si>
  <si>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</si>
  <si>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</si>
  <si>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</si>
  <si>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</si>
  <si>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</si>
  <si>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</si>
  <si>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</si>
  <si>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</si>
  <si>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</si>
  <si>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</si>
  <si>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</si>
  <si>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</si>
  <si>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</si>
  <si>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</si>
  <si>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</si>
  <si>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</si>
  <si>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</si>
  <si>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</si>
  <si>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</si>
  <si>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</si>
  <si>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</si>
  <si>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</si>
  <si>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</si>
  <si>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</si>
  <si>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</si>
  <si>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</si>
  <si>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</si>
  <si>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</si>
  <si>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</si>
  <si>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</si>
  <si>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</si>
  <si>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</si>
  <si>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</si>
  <si>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</si>
  <si>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</si>
  <si>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</si>
  <si>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</si>
  <si>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</si>
  <si>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</si>
  <si>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</si>
  <si>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</si>
  <si>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</si>
  <si>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</si>
  <si>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</si>
  <si>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</si>
  <si>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</si>
  <si>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</si>
  <si>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</si>
  <si>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</si>
  <si>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</si>
  <si>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</si>
  <si>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</si>
  <si>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</si>
  <si>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</si>
  <si>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</si>
  <si>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</si>
  <si>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</si>
  <si>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</si>
  <si>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</si>
  <si>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</si>
  <si>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</si>
  <si>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</si>
  <si>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</si>
  <si>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</si>
  <si>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</si>
  <si>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</si>
  <si>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</si>
  <si>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</si>
  <si>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</si>
  <si>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</si>
  <si>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</si>
  <si>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</si>
  <si>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</si>
  <si>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</si>
  <si>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</si>
  <si>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</si>
  <si>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</si>
  <si>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</si>
  <si>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</si>
  <si>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</si>
  <si>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</si>
  <si>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</si>
  <si>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</si>
  <si>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</si>
  <si>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</si>
  <si>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</si>
  <si>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</si>
  <si>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</si>
  <si>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</si>
  <si>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</si>
  <si>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</si>
  <si>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</si>
  <si>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</si>
  <si>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</si>
  <si>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</si>
  <si>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</si>
  <si>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</si>
  <si>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</si>
  <si>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</si>
  <si>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</si>
  <si>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</si>
  <si>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</si>
  <si>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</si>
  <si>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</si>
  <si>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</si>
  <si>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</si>
  <si>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</si>
  <si>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</si>
  <si>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</si>
  <si>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</si>
  <si>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</si>
  <si>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</si>
  <si>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</si>
  <si>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</si>
  <si>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</si>
  <si>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</si>
  <si>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</si>
  <si>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</si>
  <si>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</si>
  <si>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</si>
  <si>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</si>
  <si>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</si>
  <si>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</si>
  <si>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</si>
  <si>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</si>
  <si>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</si>
  <si>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</si>
  <si>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</si>
  <si>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</si>
  <si>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</si>
  <si>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</si>
  <si>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</si>
  <si>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</si>
  <si>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</si>
  <si>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</si>
  <si>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</si>
  <si>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</si>
  <si>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</si>
  <si>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</si>
  <si>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</si>
  <si>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</si>
  <si>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</si>
  <si>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</si>
  <si>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</si>
  <si>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</si>
  <si>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</si>
  <si>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</si>
  <si>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</si>
  <si>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</si>
  <si>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</si>
  <si>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</si>
  <si>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</si>
  <si>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</si>
  <si>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</si>
  <si>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</si>
  <si>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</si>
  <si>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</si>
  <si>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</si>
  <si>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</si>
  <si>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</si>
  <si>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</si>
  <si>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</si>
  <si>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</si>
  <si>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</si>
  <si>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</si>
  <si>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</si>
  <si>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</si>
  <si>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</si>
  <si>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</si>
  <si>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</si>
  <si>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</si>
  <si>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</si>
  <si>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</si>
  <si>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</si>
  <si>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</si>
  <si>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</si>
  <si>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</si>
  <si>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</si>
  <si>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</si>
  <si>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</si>
  <si>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</si>
  <si>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</si>
  <si>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</si>
  <si>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</si>
  <si>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</si>
  <si>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</si>
  <si>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</si>
  <si>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</si>
  <si>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</si>
  <si>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</si>
  <si>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</si>
  <si>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</si>
  <si>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</si>
  <si>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</si>
  <si>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</si>
  <si>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</si>
  <si>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</si>
  <si>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</si>
  <si>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</si>
  <si>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</si>
  <si>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</si>
  <si>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</si>
  <si>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</si>
  <si>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</si>
  <si>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</si>
  <si>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</si>
  <si>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</si>
  <si>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</si>
  <si>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</si>
  <si>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</si>
  <si>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</si>
  <si>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</si>
  <si>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</si>
  <si>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</si>
  <si>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</si>
  <si>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</si>
  <si>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</si>
  <si>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</si>
  <si>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</si>
  <si>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</si>
  <si>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</si>
  <si>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</si>
  <si>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</si>
  <si>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</si>
  <si>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</si>
  <si>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</si>
  <si>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</si>
  <si>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</si>
  <si>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</si>
  <si>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</si>
  <si>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</si>
  <si>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</si>
  <si>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</si>
  <si>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</si>
  <si>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</si>
  <si>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</si>
  <si>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</si>
  <si>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</si>
  <si>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</si>
  <si>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</si>
  <si>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</si>
  <si>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</si>
  <si>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</si>
  <si>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</si>
  <si>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</si>
  <si>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</si>
  <si>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</si>
  <si>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</si>
  <si>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</si>
  <si>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</si>
  <si>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</si>
  <si>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</si>
  <si>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</si>
  <si>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</si>
  <si>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</si>
  <si>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</si>
  <si>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</si>
  <si>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</si>
  <si>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</si>
  <si>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</si>
  <si>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</si>
  <si>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</si>
  <si>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</si>
  <si>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</si>
  <si>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</si>
  <si>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</si>
  <si>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</si>
  <si>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</si>
  <si>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</si>
  <si>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</si>
  <si>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</si>
  <si>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</si>
  <si>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</si>
  <si>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</si>
  <si>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</si>
  <si>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</si>
  <si>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</si>
  <si>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</si>
  <si>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</si>
  <si>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</si>
  <si>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</si>
  <si>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</si>
  <si>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</si>
  <si>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</si>
  <si>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</si>
  <si>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</si>
  <si>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</si>
  <si>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</si>
  <si>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</si>
  <si>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</si>
  <si>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</si>
  <si>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</si>
  <si>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</si>
  <si>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</si>
  <si>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</si>
  <si>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</si>
  <si>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</si>
  <si>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</si>
  <si>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</si>
  <si>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</si>
  <si>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</si>
  <si>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</si>
  <si>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</si>
  <si>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</si>
  <si>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</si>
  <si>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</si>
  <si>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</si>
  <si>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</si>
  <si>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</si>
  <si>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</si>
  <si>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</si>
  <si>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</si>
  <si>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</si>
  <si>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</si>
  <si>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</si>
  <si>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</si>
  <si>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</si>
  <si>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</si>
  <si>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</si>
  <si>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</si>
  <si>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</si>
  <si>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</si>
  <si>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</si>
  <si>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</si>
  <si>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</si>
  <si>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</si>
  <si>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</si>
  <si>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</si>
  <si>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</si>
  <si>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</si>
  <si>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</si>
  <si>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</si>
  <si>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</si>
  <si>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</si>
  <si>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</si>
  <si>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</si>
  <si>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</si>
  <si>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</si>
  <si>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</si>
  <si>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</si>
  <si>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</si>
  <si>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</si>
  <si>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</si>
  <si>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</si>
  <si>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</si>
  <si>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</si>
  <si>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</si>
  <si>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</si>
  <si>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</si>
  <si>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</si>
  <si>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</si>
  <si>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</si>
  <si>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</si>
  <si>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</si>
  <si>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</si>
  <si>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</si>
  <si>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</si>
  <si>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</si>
  <si>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</si>
  <si>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</si>
  <si>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</si>
  <si>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</si>
  <si>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</si>
  <si>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</si>
  <si>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</si>
  <si>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</si>
  <si>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</si>
  <si>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</si>
  <si>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</si>
  <si>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</si>
  <si>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</si>
  <si>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</si>
  <si>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</si>
  <si>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</si>
  <si>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</si>
  <si>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</si>
  <si>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</si>
  <si>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</si>
  <si>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</si>
  <si>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</si>
  <si>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</si>
  <si>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</si>
  <si>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</si>
  <si>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</si>
  <si>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</si>
  <si>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</si>
  <si>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</si>
  <si>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</si>
  <si>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</si>
  <si>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</si>
  <si>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</si>
  <si>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</si>
  <si>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</si>
  <si>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</si>
  <si>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</si>
  <si>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</si>
  <si>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</si>
  <si>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</si>
  <si>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</si>
  <si>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</si>
  <si>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</si>
  <si>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</si>
  <si>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</si>
  <si>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</si>
  <si>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</si>
  <si>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</si>
  <si>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</si>
  <si>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</si>
  <si>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</si>
  <si>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</si>
  <si>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</si>
  <si>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</si>
  <si>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</si>
  <si>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</si>
  <si>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</si>
  <si>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</si>
  <si>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</si>
  <si>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</si>
  <si>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</si>
  <si>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</si>
  <si>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</si>
  <si>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</si>
  <si>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</si>
  <si>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</si>
  <si>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</si>
  <si>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</si>
  <si>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</si>
  <si>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</si>
  <si>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</si>
  <si>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</si>
  <si>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</si>
  <si>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</si>
  <si>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</si>
  <si>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</si>
  <si>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</si>
  <si>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</si>
  <si>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</si>
  <si>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</si>
  <si>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</si>
  <si>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</si>
  <si>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</si>
  <si>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</si>
  <si>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</si>
  <si>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</si>
  <si>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</si>
  <si>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</si>
  <si>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</si>
  <si>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</si>
  <si>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</si>
  <si>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</si>
  <si>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</si>
  <si>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</si>
  <si>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</si>
  <si>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</si>
  <si>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</si>
  <si>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</si>
  <si>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</si>
  <si>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</si>
  <si>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</si>
  <si>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</si>
  <si>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</si>
  <si>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</si>
  <si>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</si>
  <si>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</si>
  <si>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</si>
  <si>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</si>
  <si>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</si>
  <si>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</si>
  <si>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</si>
  <si>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</si>
  <si>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</si>
  <si>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</si>
  <si>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</si>
  <si>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</si>
  <si>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</si>
  <si>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</si>
  <si>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</si>
  <si>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</si>
  <si>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</si>
  <si>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</si>
  <si>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</si>
  <si>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</si>
  <si>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</si>
  <si>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</si>
  <si>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</si>
  <si>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</si>
  <si>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</si>
  <si>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</si>
  <si>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</si>
  <si>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</si>
  <si>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</si>
  <si>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</si>
  <si>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</si>
  <si>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</si>
  <si>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</si>
  <si>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</si>
  <si>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</si>
  <si>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</si>
  <si>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</si>
  <si>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</si>
  <si>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</si>
  <si>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</si>
  <si>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</si>
  <si>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</si>
  <si>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</si>
  <si>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</si>
  <si>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</si>
  <si>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</si>
  <si>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</si>
  <si>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</si>
  <si>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</si>
  <si>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</si>
  <si>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</si>
  <si>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</si>
  <si>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</si>
  <si>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</si>
  <si>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</si>
  <si>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</si>
  <si>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</si>
  <si>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</si>
  <si>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</si>
  <si>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</si>
  <si>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</si>
  <si>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</si>
  <si>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</si>
  <si>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</si>
  <si>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</si>
  <si>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</si>
  <si>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</si>
  <si>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</si>
  <si>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</si>
  <si>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</si>
  <si>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</si>
  <si>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</si>
  <si>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</si>
  <si>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</si>
  <si>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</si>
  <si>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</si>
  <si>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</si>
  <si>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</si>
  <si>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</si>
  <si>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</si>
  <si>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</si>
  <si>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</si>
  <si>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</si>
  <si>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</si>
  <si>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</si>
  <si>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</si>
  <si>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</si>
  <si>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</si>
  <si>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</si>
  <si>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</si>
  <si>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</si>
  <si>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</si>
  <si>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</si>
  <si>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</si>
  <si>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</si>
  <si>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</si>
  <si>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</si>
  <si>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</si>
  <si>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</si>
  <si>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</si>
  <si>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</si>
  <si>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</si>
  <si>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</si>
  <si>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</si>
  <si>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</si>
  <si>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</si>
  <si>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</si>
  <si>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</si>
  <si>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</si>
  <si>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</si>
  <si>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</si>
  <si>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</si>
  <si>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</si>
  <si>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</si>
  <si>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</si>
  <si>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</si>
  <si>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</si>
  <si>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</si>
  <si>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</si>
  <si>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</si>
  <si>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</si>
  <si>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</si>
  <si>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</si>
  <si>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</si>
  <si>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</si>
  <si>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</si>
  <si>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</si>
  <si>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</si>
  <si>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</si>
  <si>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</si>
  <si>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</si>
  <si>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</si>
  <si>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</si>
  <si>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</si>
  <si>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</si>
  <si>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</si>
  <si>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</si>
  <si>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</si>
  <si>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</si>
  <si>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</si>
  <si>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</si>
  <si>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</si>
  <si>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</si>
  <si>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</si>
  <si>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</si>
  <si>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</si>
  <si>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</si>
  <si>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</si>
  <si>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</si>
  <si>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</si>
  <si>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</si>
  <si>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</si>
  <si>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</si>
  <si>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</si>
  <si>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</si>
  <si>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</si>
  <si>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</si>
  <si>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</si>
  <si>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</si>
  <si>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</si>
  <si>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</si>
  <si>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</si>
  <si>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</si>
  <si>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</si>
  <si>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</si>
  <si>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</si>
  <si>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</si>
  <si>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</si>
  <si>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</si>
  <si>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</si>
  <si>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</si>
  <si>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</si>
  <si>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</si>
  <si>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</si>
  <si>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</si>
  <si>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</si>
  <si>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</si>
  <si>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</si>
  <si>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</si>
  <si>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</si>
  <si>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</si>
  <si>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</si>
  <si>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</si>
  <si>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</si>
  <si>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</si>
  <si>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</si>
  <si>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</si>
  <si>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</si>
  <si>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</si>
  <si>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</si>
  <si>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</si>
  <si>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</si>
  <si>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</si>
  <si>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</si>
  <si>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</si>
  <si>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</si>
  <si>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</si>
  <si>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</si>
  <si>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</si>
  <si>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</si>
  <si>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</si>
  <si>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</si>
  <si>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</si>
  <si>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</si>
  <si>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</si>
  <si>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</si>
  <si>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</si>
  <si>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</si>
  <si>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</si>
  <si>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</si>
  <si>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</si>
  <si>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</si>
  <si>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</si>
  <si>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</si>
  <si>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</si>
  <si>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</si>
  <si>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</si>
  <si>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</si>
  <si>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</si>
  <si>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</si>
  <si>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</si>
  <si>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</si>
  <si>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</si>
  <si>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</si>
  <si>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</si>
  <si>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</si>
  <si>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</si>
  <si>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</si>
  <si>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</si>
  <si>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</si>
  <si>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</si>
  <si>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</si>
  <si>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</si>
  <si>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</si>
  <si>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</si>
  <si>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</si>
  <si>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</si>
  <si>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</si>
  <si>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</si>
  <si>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</si>
  <si>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</si>
  <si>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</si>
  <si>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</si>
  <si>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</si>
  <si>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</si>
  <si>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</si>
  <si>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</si>
  <si>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</si>
  <si>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</si>
  <si>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</si>
  <si>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</si>
  <si>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</si>
  <si>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</si>
  <si>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</si>
  <si>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</si>
  <si>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</si>
  <si>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</si>
  <si>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</si>
  <si>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</si>
  <si>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</si>
  <si>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</si>
  <si>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</si>
  <si>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</si>
  <si>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</si>
  <si>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</si>
  <si>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</si>
  <si>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</si>
  <si>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</si>
  <si>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</si>
  <si>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</si>
  <si>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</si>
  <si>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</si>
  <si>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</si>
  <si>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</si>
  <si>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</si>
  <si>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</si>
  <si>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</si>
  <si>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</si>
  <si>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</si>
  <si>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</si>
  <si>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</si>
  <si>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</si>
  <si>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</si>
  <si>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</si>
  <si>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</si>
  <si>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</si>
  <si>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</si>
  <si>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</si>
  <si>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</si>
  <si>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</si>
  <si>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</si>
  <si>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</si>
  <si>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</si>
  <si>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</si>
  <si>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</si>
  <si>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</si>
  <si>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</si>
  <si>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</si>
  <si>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</si>
  <si>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</si>
  <si>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</si>
  <si>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</si>
  <si>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</si>
  <si>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</si>
  <si>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</si>
  <si>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</si>
  <si>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</si>
  <si>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</si>
  <si>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</si>
  <si>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</si>
  <si>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</si>
  <si>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</si>
  <si>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</si>
  <si>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</si>
  <si>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</si>
  <si>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</si>
  <si>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</si>
  <si>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</si>
  <si>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</si>
  <si>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</si>
  <si>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</si>
  <si>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</si>
  <si>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</si>
  <si>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</si>
  <si>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</si>
  <si>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</si>
  <si>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</si>
  <si>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</si>
  <si>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</si>
  <si>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</si>
  <si>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</si>
  <si>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</si>
  <si>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</si>
  <si>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</si>
  <si>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</si>
  <si>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</si>
  <si>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</si>
  <si>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</si>
  <si>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</si>
  <si>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</si>
  <si>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</si>
  <si>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</si>
  <si>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</si>
  <si>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</si>
  <si>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</si>
  <si>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</si>
  <si>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</si>
  <si>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</si>
  <si>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</si>
  <si>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</si>
  <si>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</si>
  <si>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</si>
  <si>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</si>
  <si>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</si>
  <si>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</si>
  <si>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</si>
  <si>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</si>
  <si>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</si>
  <si>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</si>
  <si>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</si>
  <si>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</si>
  <si>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</si>
  <si>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</si>
  <si>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</si>
  <si>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</si>
  <si>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</si>
  <si>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</si>
  <si>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</si>
  <si>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</si>
  <si>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</si>
  <si>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</si>
  <si>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</si>
  <si>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</si>
  <si>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</si>
  <si>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</si>
  <si>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</si>
  <si>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</si>
  <si>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</si>
  <si>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</si>
  <si>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</si>
  <si>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</si>
  <si>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</si>
  <si>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</si>
  <si>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</si>
  <si>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</si>
  <si>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</si>
  <si>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</si>
  <si>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</si>
  <si>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</si>
  <si>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</si>
  <si>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</si>
  <si>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</si>
  <si>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</si>
  <si>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</si>
  <si>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</si>
  <si>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</si>
  <si>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</si>
  <si>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</si>
  <si>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</si>
  <si>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</si>
  <si>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</si>
  <si>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</si>
  <si>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</si>
  <si>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</si>
  <si>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</si>
  <si>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</si>
  <si>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</si>
  <si>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</si>
  <si>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</si>
  <si>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</si>
  <si>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</si>
  <si>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</si>
  <si>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</si>
  <si>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</si>
  <si>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</si>
  <si>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</si>
  <si>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</si>
  <si>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</si>
  <si>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</si>
  <si>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</si>
  <si>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</si>
  <si>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</si>
  <si>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</si>
  <si>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</si>
  <si>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</si>
  <si>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</si>
  <si>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</si>
  <si>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</si>
  <si>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</si>
  <si>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</si>
  <si>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</si>
  <si>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</si>
  <si>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</si>
  <si>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</si>
  <si>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</si>
  <si>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</si>
  <si>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</si>
  <si>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</si>
  <si>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</si>
  <si>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</si>
  <si>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</si>
  <si>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</si>
  <si>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</si>
  <si>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</si>
  <si>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</si>
  <si>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</si>
  <si>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</si>
  <si>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</si>
  <si>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</si>
  <si>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</si>
  <si>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</si>
  <si>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</si>
  <si>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</si>
  <si>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</si>
  <si>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</si>
  <si>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</si>
  <si>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</si>
  <si>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</si>
  <si>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</si>
  <si>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</si>
  <si>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</si>
  <si>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</si>
  <si>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</si>
  <si>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</si>
  <si>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</si>
  <si>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</si>
  <si>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</si>
  <si>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</si>
  <si>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</si>
  <si>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</si>
  <si>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</si>
  <si>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</si>
  <si>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</si>
  <si>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</si>
  <si>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</si>
  <si>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</si>
  <si>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</si>
  <si>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</si>
  <si>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</si>
  <si>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</si>
  <si>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</si>
  <si>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</si>
  <si>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</si>
  <si>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</si>
  <si>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</si>
  <si>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</si>
  <si>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</si>
  <si>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</si>
  <si>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</si>
  <si>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</si>
  <si>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</si>
  <si>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</si>
  <si>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</si>
  <si>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</si>
  <si>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</si>
  <si>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</si>
  <si>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</si>
  <si>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</si>
  <si>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</si>
  <si>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</si>
  <si>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</si>
  <si>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</si>
  <si>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</si>
  <si>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</si>
  <si>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</si>
  <si>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</si>
  <si>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</si>
  <si>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</si>
  <si>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</si>
  <si>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</si>
  <si>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</si>
  <si>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</si>
  <si>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</si>
  <si>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</si>
  <si>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</si>
  <si>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</si>
  <si>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</si>
  <si>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</si>
  <si>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</si>
  <si>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</si>
  <si>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</si>
  <si>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</si>
  <si>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</si>
  <si>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</si>
  <si>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</si>
  <si>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</si>
  <si>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</si>
  <si>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</si>
  <si>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</si>
  <si>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</si>
  <si>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</si>
  <si>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</si>
  <si>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</si>
  <si>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</si>
  <si>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</si>
  <si>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</si>
  <si>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</si>
  <si>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</si>
  <si>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</si>
  <si>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</si>
  <si>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</si>
  <si>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</si>
  <si>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</si>
  <si>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</si>
  <si>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</si>
  <si>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</si>
  <si>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</si>
  <si>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</si>
  <si>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</si>
  <si>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</si>
  <si>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</si>
  <si>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</si>
  <si>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</si>
  <si>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</si>
  <si>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</si>
  <si>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</si>
  <si>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</si>
  <si>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</si>
  <si>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</si>
  <si>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</si>
  <si>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</si>
  <si>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</si>
  <si>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</si>
  <si>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</si>
  <si>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</si>
  <si>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</si>
  <si>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</si>
  <si>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</si>
  <si>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</si>
  <si>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</si>
  <si>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</si>
  <si>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</si>
  <si>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</si>
  <si>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</si>
  <si>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</si>
  <si>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</si>
  <si>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</si>
  <si>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</si>
  <si>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</si>
  <si>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</si>
  <si>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</si>
  <si>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</si>
  <si>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</si>
  <si>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</si>
  <si>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</si>
  <si>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</si>
  <si>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</si>
  <si>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</si>
  <si>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</si>
  <si>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</si>
  <si>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</si>
  <si>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</si>
  <si>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</si>
  <si>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</si>
  <si>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</si>
  <si>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</si>
  <si>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</si>
  <si>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</si>
  <si>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</si>
  <si>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</si>
  <si>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</si>
  <si>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</si>
  <si>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</si>
  <si>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</si>
  <si>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</si>
  <si>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</si>
  <si>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</si>
  <si>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</si>
  <si>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</si>
  <si>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</si>
  <si>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</si>
  <si>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</si>
  <si>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</si>
  <si>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</si>
  <si>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</si>
  <si>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</si>
  <si>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</si>
  <si>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</si>
  <si>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</si>
  <si>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</si>
  <si>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</si>
  <si>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</si>
  <si>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</si>
  <si>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</si>
  <si>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</si>
  <si>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</si>
  <si>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</si>
  <si>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</si>
  <si>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</si>
  <si>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</si>
  <si>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</si>
  <si>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</si>
  <si>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</si>
  <si>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</si>
  <si>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</si>
  <si>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</si>
  <si>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</si>
  <si>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</si>
  <si>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</si>
  <si>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</si>
  <si>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</si>
  <si>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</si>
  <si>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</si>
  <si>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</si>
  <si>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</si>
  <si>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</si>
  <si>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</si>
  <si>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</si>
  <si>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</si>
  <si>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</si>
  <si>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</si>
  <si>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</si>
  <si>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</si>
  <si>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</si>
  <si>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</si>
  <si>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</si>
  <si>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</si>
  <si>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</si>
  <si>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</si>
  <si>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</si>
  <si>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</si>
  <si>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</si>
  <si>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</si>
  <si>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</si>
  <si>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</si>
  <si>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</si>
  <si>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</si>
  <si>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</si>
  <si>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</si>
  <si>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</si>
  <si>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</si>
  <si>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</si>
  <si>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</si>
  <si>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</si>
  <si>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</si>
  <si>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</si>
  <si>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</si>
  <si>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</si>
  <si>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</si>
  <si>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</si>
  <si>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</si>
  <si>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</si>
  <si>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</si>
  <si>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</si>
  <si>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</si>
  <si>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</si>
  <si>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</si>
  <si>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</si>
  <si>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</si>
  <si>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</si>
  <si>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</si>
  <si>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</si>
  <si>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</si>
  <si>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</si>
  <si>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</si>
  <si>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</si>
  <si>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</si>
  <si>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</si>
  <si>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</si>
  <si>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</si>
  <si>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</si>
  <si>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</si>
  <si>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</si>
  <si>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</si>
  <si>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</si>
  <si>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</si>
  <si>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</si>
  <si>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</si>
  <si>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</si>
  <si>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</si>
  <si>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</si>
  <si>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</si>
  <si>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</si>
  <si>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</si>
  <si>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</si>
  <si>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</si>
  <si>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</si>
  <si>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</si>
  <si>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</si>
  <si>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</si>
  <si>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</si>
  <si>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</si>
  <si>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</si>
  <si>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</si>
  <si>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</si>
  <si>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</si>
  <si>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</si>
  <si>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</si>
  <si>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</si>
  <si>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</si>
  <si>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</si>
  <si>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</si>
  <si>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</si>
  <si>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</si>
  <si>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</si>
  <si>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</si>
  <si>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</si>
  <si>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</si>
  <si>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</si>
  <si>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</si>
  <si>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</si>
  <si>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</si>
  <si>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</si>
  <si>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</si>
  <si>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</si>
  <si>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</si>
  <si>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</si>
  <si>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</si>
  <si>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</si>
  <si>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</si>
  <si>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</si>
  <si>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</si>
  <si>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</si>
  <si>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</si>
  <si>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</si>
  <si>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</si>
  <si>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</si>
  <si>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</si>
  <si>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</si>
  <si>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</si>
  <si>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</si>
  <si>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</si>
  <si>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</si>
  <si>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</si>
  <si>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</si>
  <si>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</si>
  <si>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</si>
  <si>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</si>
  <si>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</si>
  <si>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</si>
  <si>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</si>
  <si>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</si>
  <si>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</si>
  <si>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</si>
  <si>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</si>
  <si>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</si>
  <si>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</si>
  <si>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</si>
  <si>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</si>
  <si>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</si>
  <si>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</si>
  <si>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</si>
  <si>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</si>
  <si>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</si>
  <si>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</si>
  <si>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</si>
  <si>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</si>
  <si>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</si>
  <si>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</si>
  <si>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</si>
  <si>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</si>
  <si>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</si>
  <si>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</si>
  <si>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</si>
  <si>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</si>
  <si>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</si>
  <si>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</si>
  <si>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</si>
  <si>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</si>
  <si>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</si>
  <si>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</si>
  <si>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</si>
  <si>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</si>
  <si>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</si>
  <si>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</si>
  <si>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</si>
  <si>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</si>
  <si>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</si>
  <si>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</si>
  <si>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</si>
  <si>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</si>
  <si>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</si>
  <si>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</si>
  <si>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</si>
  <si>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</si>
  <si>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</si>
  <si>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</si>
  <si>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</si>
  <si>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</si>
  <si>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</si>
  <si>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</si>
  <si>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</si>
  <si>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</si>
  <si>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</si>
  <si>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</si>
  <si>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</si>
  <si>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</si>
  <si>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</si>
  <si>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</si>
  <si>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</si>
  <si>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</si>
  <si>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</si>
  <si>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</si>
  <si>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</si>
  <si>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</si>
  <si>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</si>
  <si>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</si>
  <si>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</si>
  <si>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</si>
  <si>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</si>
  <si>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</si>
  <si>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</si>
  <si>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</si>
  <si>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</si>
  <si>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</si>
  <si>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</si>
  <si>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</si>
  <si>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</si>
  <si>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</si>
  <si>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</si>
  <si>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</si>
  <si>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</si>
  <si>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</si>
  <si>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</si>
  <si>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</si>
  <si>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</si>
  <si>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</si>
  <si>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</si>
  <si>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</si>
  <si>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</si>
  <si>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</si>
  <si>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</si>
  <si>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</si>
  <si>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</si>
  <si>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</si>
  <si>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</si>
  <si>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</si>
  <si>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</si>
  <si>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</si>
  <si>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</si>
  <si>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</si>
  <si>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</si>
  <si>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</si>
  <si>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</si>
  <si>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</si>
  <si>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</si>
  <si>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</si>
  <si>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</si>
  <si>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</si>
  <si>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</si>
  <si>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</si>
  <si>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</si>
  <si>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</si>
  <si>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</si>
  <si>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</si>
  <si>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</si>
  <si>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</si>
  <si>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</si>
  <si>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</si>
  <si>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</si>
  <si>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</si>
  <si>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</si>
  <si>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</si>
  <si>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</si>
  <si>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</si>
  <si>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</si>
  <si>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</si>
  <si>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</si>
  <si>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</si>
  <si>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</si>
  <si>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</si>
  <si>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</si>
  <si>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</si>
  <si>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</si>
  <si>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</si>
  <si>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</si>
  <si>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</si>
  <si>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</si>
  <si>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</si>
  <si>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</si>
  <si>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</si>
  <si>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</si>
  <si>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</si>
  <si>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</si>
  <si>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</si>
  <si>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</si>
  <si>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</si>
  <si>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</si>
  <si>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</si>
  <si>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</si>
  <si>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</si>
  <si>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</si>
  <si>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</si>
  <si>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</si>
  <si>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</si>
  <si>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</si>
  <si>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</si>
  <si>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</si>
  <si>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</si>
  <si>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</si>
  <si>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</si>
  <si>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</si>
  <si>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</si>
  <si>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</si>
  <si>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</si>
  <si>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</si>
  <si>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</si>
  <si>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</si>
  <si>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</si>
  <si>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</si>
  <si>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</si>
  <si>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</si>
  <si>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</si>
  <si>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</si>
  <si>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</si>
  <si>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</si>
  <si>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</si>
  <si>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</si>
  <si>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</si>
  <si>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</si>
  <si>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</si>
  <si>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</si>
  <si>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</si>
  <si>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</si>
  <si>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</si>
  <si>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</si>
  <si>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</si>
  <si>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</si>
  <si>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</si>
  <si>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</si>
  <si>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</si>
  <si>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</si>
  <si>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</si>
  <si>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</si>
  <si>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</si>
  <si>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</si>
  <si>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</si>
  <si>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</si>
  <si>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</si>
  <si>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</si>
  <si>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</si>
  <si>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</si>
  <si>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</si>
  <si>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</si>
  <si>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</si>
  <si>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</si>
  <si>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</si>
  <si>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</si>
  <si>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</si>
  <si>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</si>
  <si>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</si>
  <si>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</si>
  <si>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</si>
  <si>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</si>
  <si>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</si>
  <si>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</si>
  <si>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</si>
  <si>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</si>
  <si>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</si>
  <si>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</si>
  <si>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</si>
  <si>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</si>
  <si>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</si>
  <si>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</si>
  <si>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</si>
  <si>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</si>
  <si>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</si>
  <si>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</si>
  <si>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</si>
  <si>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</si>
  <si>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</si>
  <si>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</si>
  <si>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</si>
  <si>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</si>
  <si>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</si>
  <si>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</si>
  <si>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</si>
  <si>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</si>
  <si>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</si>
  <si>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</si>
  <si>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</si>
  <si>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</si>
  <si>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</si>
  <si>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</si>
  <si>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</si>
  <si>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</si>
  <si>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</si>
  <si>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</si>
  <si>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</si>
  <si>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</si>
  <si>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</si>
  <si>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</si>
  <si>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</si>
  <si>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</si>
  <si>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</si>
  <si>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</si>
  <si>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</si>
  <si>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</si>
  <si>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</si>
  <si>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</si>
  <si>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</si>
  <si>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</si>
  <si>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</si>
  <si>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</si>
  <si>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</si>
  <si>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</si>
  <si>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</si>
  <si>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</si>
  <si>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</si>
  <si>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</si>
  <si>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</si>
  <si>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</si>
  <si>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</si>
  <si>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</si>
  <si>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</si>
  <si>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</si>
  <si>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</si>
  <si>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</si>
  <si>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</si>
  <si>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</si>
  <si>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</si>
  <si>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</si>
  <si>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</si>
  <si>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</si>
  <si>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</si>
  <si>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</si>
  <si>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</si>
  <si>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</si>
  <si>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</si>
  <si>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</si>
  <si>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</si>
  <si>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</si>
  <si>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</si>
  <si>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</si>
  <si>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</si>
  <si>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</si>
  <si>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</si>
  <si>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</si>
  <si>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</si>
  <si>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</si>
  <si>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</si>
  <si>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</si>
  <si>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</si>
  <si>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</si>
  <si>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</si>
  <si>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</si>
  <si>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</si>
  <si>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</si>
  <si>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</si>
  <si>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</si>
  <si>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</si>
  <si>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</si>
  <si>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</si>
  <si>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</si>
  <si>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</si>
  <si>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</si>
  <si>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</si>
  <si>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</si>
  <si>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</si>
  <si>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</si>
  <si>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</si>
  <si>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</si>
  <si>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</si>
  <si>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</si>
  <si>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</si>
  <si>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</si>
  <si>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</si>
  <si>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</si>
  <si>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</si>
  <si>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</si>
  <si>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</si>
  <si>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</si>
  <si>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</si>
  <si>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</si>
  <si>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</si>
  <si>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</si>
  <si>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</si>
  <si>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</si>
  <si>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</si>
  <si>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</si>
  <si>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</si>
  <si>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</si>
  <si>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</si>
  <si>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</si>
  <si>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</si>
  <si>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</si>
  <si>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</si>
  <si>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</si>
  <si>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</si>
  <si>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</si>
  <si>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</si>
  <si>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</si>
  <si>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</si>
  <si>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</si>
  <si>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</si>
  <si>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</si>
  <si>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</si>
  <si>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</si>
  <si>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</si>
  <si>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</si>
  <si>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</si>
  <si>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</si>
  <si>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</si>
  <si>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</si>
  <si>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</si>
  <si>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</si>
  <si>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</si>
  <si>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</si>
  <si>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</si>
  <si>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</si>
  <si>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</si>
  <si>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</si>
  <si>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</si>
  <si>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</si>
  <si>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</si>
  <si>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</si>
  <si>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</si>
  <si>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</si>
  <si>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</si>
  <si>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</si>
  <si>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</si>
  <si>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</si>
  <si>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</si>
  <si>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</si>
  <si>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</si>
  <si>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</si>
  <si>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</si>
  <si>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</si>
  <si>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</si>
  <si>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</si>
  <si>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</si>
  <si>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</si>
  <si>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</si>
  <si>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</si>
  <si>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</si>
  <si>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</si>
  <si>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</si>
  <si>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</si>
  <si>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</si>
  <si>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</si>
  <si>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</si>
  <si>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</si>
  <si>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</si>
  <si>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</si>
  <si>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</si>
  <si>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</si>
  <si>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</si>
  <si>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</si>
  <si>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</si>
  <si>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</si>
  <si>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</si>
  <si>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</si>
  <si>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</si>
  <si>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</si>
  <si>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</si>
  <si>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</si>
  <si>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</si>
  <si>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</si>
  <si>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</si>
  <si>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</si>
  <si>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</si>
  <si>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</si>
  <si>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</si>
  <si>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</si>
  <si>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</si>
  <si>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</si>
  <si>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</si>
  <si>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</si>
  <si>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</si>
  <si>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</si>
  <si>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</si>
  <si>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</si>
  <si>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</si>
  <si>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</si>
  <si>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</si>
  <si>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</si>
  <si>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</si>
  <si>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</si>
  <si>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</si>
  <si>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</si>
  <si>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</si>
  <si>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</si>
  <si>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</si>
  <si>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</si>
  <si>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</si>
  <si>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</si>
  <si>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</si>
  <si>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</si>
  <si>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</si>
  <si>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</si>
  <si>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</si>
  <si>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</si>
  <si>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</si>
  <si>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</si>
  <si>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</si>
  <si>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</si>
  <si>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</si>
  <si>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</si>
  <si>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</si>
  <si>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</si>
  <si>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</si>
  <si>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</si>
  <si>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</si>
  <si>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</si>
  <si>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</si>
  <si>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</si>
  <si>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</si>
  <si>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</si>
  <si>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</si>
  <si>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</si>
  <si>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</si>
  <si>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</si>
  <si>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</si>
  <si>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</si>
  <si>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</si>
  <si>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</si>
  <si>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</si>
  <si>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</si>
  <si>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</si>
  <si>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</si>
  <si>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</si>
  <si>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</si>
  <si>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</si>
  <si>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</si>
  <si>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</si>
  <si>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</si>
  <si>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</si>
  <si>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</si>
  <si>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</si>
  <si>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</si>
  <si>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</si>
  <si>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</si>
  <si>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</si>
  <si>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</si>
  <si>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</si>
  <si>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</si>
  <si>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</si>
  <si>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</si>
  <si>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</si>
  <si>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</si>
  <si>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</si>
  <si>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</si>
  <si>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</si>
  <si>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</si>
  <si>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</si>
  <si>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</si>
  <si>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</si>
  <si>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</si>
  <si>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</si>
  <si>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</si>
  <si>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</si>
  <si>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</si>
  <si>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</si>
  <si>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</si>
  <si>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</si>
  <si>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</si>
  <si>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</si>
  <si>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</si>
  <si>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</si>
  <si>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</si>
  <si>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</si>
  <si>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</si>
  <si>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</si>
  <si>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</si>
  <si>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</si>
  <si>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</si>
  <si>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</si>
  <si>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</si>
  <si>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</si>
  <si>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</si>
  <si>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</si>
  <si>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</si>
  <si>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</si>
  <si>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</si>
  <si>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</si>
  <si>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</si>
  <si>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</si>
  <si>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</si>
  <si>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</si>
  <si>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</si>
  <si>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</si>
  <si>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</si>
  <si>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</si>
  <si>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</si>
  <si>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</si>
  <si>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</si>
  <si>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</si>
  <si>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</si>
  <si>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</si>
  <si>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</si>
  <si>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</si>
  <si>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</si>
  <si>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</si>
  <si>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</si>
  <si>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</si>
  <si>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</si>
  <si>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</si>
  <si>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</si>
  <si>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</si>
  <si>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</si>
  <si>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</si>
  <si>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</si>
  <si>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</si>
  <si>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</si>
  <si>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</si>
  <si>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</si>
  <si>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</si>
  <si>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</si>
  <si>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</si>
  <si>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</si>
  <si>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</si>
  <si>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</si>
  <si>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</si>
  <si>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</si>
  <si>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</si>
  <si>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</si>
  <si>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</si>
  <si>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</si>
  <si>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</si>
  <si>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</si>
  <si>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</si>
  <si>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</si>
  <si>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</si>
  <si>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</si>
  <si>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</si>
  <si>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</si>
  <si>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</si>
  <si>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</si>
  <si>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</si>
  <si>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</si>
  <si>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</si>
  <si>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</si>
  <si>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</si>
  <si>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</si>
  <si>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</si>
  <si>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</si>
  <si>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</si>
  <si>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</si>
  <si>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</si>
  <si>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</si>
  <si>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</si>
  <si>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</si>
  <si>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</si>
  <si>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</si>
  <si>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</si>
  <si>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</si>
  <si>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</si>
  <si>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</si>
  <si>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</si>
  <si>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</si>
  <si>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</si>
  <si>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</si>
  <si>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</si>
  <si>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</si>
  <si>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</si>
  <si>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</si>
  <si>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</si>
  <si>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</si>
  <si>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</si>
  <si>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</si>
  <si>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</si>
  <si>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</si>
  <si>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</si>
  <si>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</si>
  <si>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</si>
  <si>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</si>
  <si>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</si>
  <si>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</si>
  <si>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</si>
  <si>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</si>
  <si>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</si>
  <si>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</si>
  <si>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</si>
  <si>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</si>
  <si>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</si>
  <si>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</si>
  <si>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</si>
  <si>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</si>
  <si>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</si>
  <si>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</si>
  <si>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</si>
  <si>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</si>
  <si>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</si>
  <si>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</si>
  <si>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</si>
  <si>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</si>
  <si>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</si>
  <si>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</si>
  <si>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</si>
  <si>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</si>
  <si>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</si>
  <si>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</si>
  <si>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</si>
  <si>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</si>
  <si>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</si>
  <si>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</si>
  <si>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</si>
  <si>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</si>
  <si>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</si>
  <si>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</si>
  <si>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</si>
  <si>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</si>
  <si>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</si>
  <si>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</si>
  <si>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</si>
  <si>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</si>
  <si>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</si>
  <si>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</si>
  <si>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</si>
  <si>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</si>
  <si>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</si>
  <si>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</si>
  <si>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</si>
  <si>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</si>
  <si>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</si>
  <si>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</si>
  <si>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</si>
  <si>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</si>
  <si>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</si>
  <si>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</si>
  <si>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</si>
  <si>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</si>
  <si>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</si>
  <si>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</si>
  <si>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</si>
  <si>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</si>
  <si>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</si>
  <si>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</si>
  <si>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</si>
  <si>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</si>
  <si>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</si>
  <si>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</si>
  <si>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</si>
  <si>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</si>
  <si>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</si>
  <si>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</si>
  <si>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</si>
  <si>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</si>
  <si>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</si>
  <si>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</si>
  <si>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</si>
  <si>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</si>
  <si>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</si>
  <si>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</si>
  <si>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</si>
  <si>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</si>
  <si>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</si>
  <si>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</si>
  <si>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</si>
  <si>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</si>
  <si>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</si>
  <si>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</si>
  <si>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</si>
  <si>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</si>
  <si>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</si>
  <si>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</si>
  <si>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</si>
  <si>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</si>
  <si>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</si>
  <si>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</si>
  <si>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</si>
  <si>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</si>
  <si>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</si>
  <si>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</si>
  <si>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</si>
  <si>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</si>
  <si>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</si>
  <si>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</si>
  <si>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</si>
  <si>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</si>
  <si>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</si>
  <si>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</si>
  <si>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</si>
  <si>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</si>
  <si>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</si>
  <si>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</si>
  <si>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</si>
  <si>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</si>
  <si>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</si>
  <si>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</si>
  <si>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</si>
  <si>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</si>
  <si>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</si>
  <si>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</si>
  <si>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</si>
  <si>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</si>
  <si>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</si>
  <si>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</si>
  <si>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</si>
  <si>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</si>
  <si>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</si>
  <si>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</si>
  <si>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</si>
  <si>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</si>
  <si>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</si>
  <si>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</si>
  <si>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</si>
  <si>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</si>
  <si>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</si>
  <si>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</si>
  <si>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</si>
  <si>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</si>
  <si>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</si>
  <si>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</si>
  <si>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</si>
  <si>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</si>
  <si>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</si>
  <si>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</si>
  <si>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</si>
  <si>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</si>
  <si>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</si>
  <si>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</si>
  <si>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</si>
  <si>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</si>
  <si>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</si>
  <si>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</si>
  <si>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</si>
  <si>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</si>
  <si>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</si>
  <si>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</si>
  <si>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</si>
  <si>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</si>
  <si>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</si>
  <si>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</si>
  <si>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</si>
  <si>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</si>
  <si>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</si>
  <si>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</si>
  <si>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</si>
  <si>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</si>
  <si>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</si>
  <si>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</si>
  <si>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</si>
  <si>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</si>
  <si>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</si>
  <si>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</si>
  <si>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</si>
  <si>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</si>
  <si>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</si>
  <si>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</si>
  <si>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</si>
  <si>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</si>
  <si>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</si>
  <si>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</si>
  <si>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</si>
  <si>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</si>
  <si>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</si>
  <si>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</si>
  <si>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</si>
  <si>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</si>
  <si>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</si>
  <si>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</si>
  <si>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</si>
  <si>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</si>
  <si>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</si>
  <si>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</si>
  <si>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</si>
  <si>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</si>
  <si>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</si>
  <si>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</si>
  <si>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</si>
  <si>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</si>
  <si>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</si>
  <si>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</si>
  <si>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</si>
  <si>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</si>
  <si>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</si>
  <si>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</si>
  <si>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</si>
  <si>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</si>
  <si>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</si>
  <si>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</si>
  <si>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</si>
  <si>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</si>
  <si>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</si>
  <si>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</si>
  <si>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</si>
  <si>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</si>
  <si>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</si>
  <si>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</si>
  <si>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</si>
  <si>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</si>
  <si>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</si>
  <si>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</si>
  <si>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</si>
  <si>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</si>
  <si>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</si>
  <si>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</si>
  <si>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</si>
  <si>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</si>
  <si>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</si>
  <si>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</si>
  <si>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</si>
  <si>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</si>
  <si>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</si>
  <si>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</si>
  <si>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</si>
  <si>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</si>
  <si>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</si>
  <si>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</si>
  <si>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</si>
  <si>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</si>
  <si>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</si>
  <si>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</si>
  <si>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</si>
  <si>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</si>
  <si>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</si>
  <si>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</si>
  <si>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</si>
  <si>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</si>
  <si>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</si>
  <si>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</si>
  <si>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</si>
  <si>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</si>
  <si>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</si>
  <si>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</si>
  <si>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</si>
  <si>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</si>
  <si>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</si>
  <si>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</si>
  <si>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</si>
  <si>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</si>
  <si>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</si>
  <si>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</si>
  <si>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</si>
  <si>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</si>
  <si>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</si>
  <si>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</si>
  <si>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</si>
  <si>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</si>
  <si>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</si>
  <si>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</si>
  <si>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</si>
  <si>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</si>
  <si>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</si>
  <si>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</si>
  <si>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</si>
  <si>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</si>
  <si>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</si>
  <si>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</si>
  <si>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</si>
  <si>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</si>
  <si>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</si>
  <si>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</si>
  <si>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</si>
  <si>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</si>
  <si>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</si>
  <si>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</si>
  <si>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</si>
  <si>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</si>
  <si>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</si>
  <si>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</si>
  <si>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</si>
  <si>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</si>
  <si>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</si>
  <si>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</si>
  <si>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</si>
  <si>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</si>
  <si>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</si>
  <si>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</si>
  <si>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</si>
  <si>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</si>
  <si>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</si>
  <si>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</si>
  <si>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</si>
  <si>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</si>
  <si>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</si>
  <si>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</si>
  <si>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</si>
  <si>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</si>
  <si>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</si>
  <si>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</si>
  <si>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</si>
  <si>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</si>
  <si>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</si>
  <si>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</si>
  <si>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</si>
  <si>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</si>
  <si>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</si>
  <si>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</si>
  <si>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</si>
  <si>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</si>
  <si>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</si>
  <si>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</si>
  <si>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</si>
  <si>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</si>
  <si>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</si>
  <si>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</si>
  <si>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</si>
  <si>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</si>
  <si>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</si>
  <si>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</si>
  <si>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</si>
  <si>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</si>
  <si>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</si>
  <si>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</si>
  <si>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</si>
  <si>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</si>
  <si>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</si>
  <si>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</si>
  <si>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</si>
  <si>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</si>
  <si>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</si>
  <si>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</si>
  <si>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</si>
  <si>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</si>
  <si>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</si>
  <si>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</si>
  <si>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</si>
  <si>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</si>
  <si>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</si>
  <si>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</si>
  <si>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</si>
  <si>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</si>
  <si>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</si>
  <si>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</si>
  <si>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</si>
  <si>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</si>
  <si>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</si>
  <si>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</si>
  <si>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</si>
  <si>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</si>
  <si>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</si>
  <si>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</si>
  <si>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</si>
  <si>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</si>
  <si>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</si>
  <si>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</si>
  <si>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</si>
  <si>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</si>
  <si>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</si>
  <si>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</si>
  <si>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</si>
  <si>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</si>
  <si>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</si>
  <si>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</si>
  <si>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</si>
  <si>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</si>
  <si>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</si>
  <si>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</si>
  <si>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</si>
  <si>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</si>
  <si>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</si>
  <si>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</si>
  <si>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</si>
  <si>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</si>
  <si>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</si>
  <si>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</si>
  <si>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</si>
  <si>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</si>
  <si>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</si>
  <si>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</si>
  <si>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</si>
  <si>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</si>
  <si>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</si>
  <si>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</si>
  <si>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</si>
  <si>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</si>
  <si>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</si>
  <si>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</si>
  <si>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</si>
  <si>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</si>
  <si>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</si>
  <si>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</si>
  <si>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</si>
  <si>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</si>
  <si>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</si>
  <si>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</si>
  <si>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</si>
  <si>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</si>
  <si>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</si>
  <si>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</si>
  <si>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</si>
  <si>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</si>
  <si>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</si>
  <si>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</si>
  <si>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</si>
  <si>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</si>
  <si>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</si>
  <si>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</si>
  <si>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</si>
  <si>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</si>
  <si>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</si>
  <si>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</si>
  <si>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</si>
  <si>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</si>
  <si>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</si>
  <si>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</si>
  <si>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</si>
  <si>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</si>
  <si>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</si>
  <si>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</si>
  <si>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</si>
  <si>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</si>
  <si>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</si>
  <si>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</si>
  <si>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</si>
  <si>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</si>
  <si>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</si>
  <si>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</si>
  <si>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</si>
  <si>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</si>
  <si>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</si>
  <si>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</si>
  <si>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</si>
  <si>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</si>
  <si>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</si>
  <si>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</si>
  <si>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</si>
  <si>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</si>
  <si>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</si>
  <si>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</si>
  <si>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</si>
  <si>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</si>
  <si>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</si>
  <si>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</si>
  <si>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</si>
  <si>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</si>
  <si>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</si>
  <si>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</si>
  <si>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</si>
  <si>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</si>
  <si>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</si>
  <si>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</si>
  <si>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</si>
  <si>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</si>
  <si>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</si>
  <si>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</si>
  <si>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</si>
  <si>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</si>
  <si>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</si>
  <si>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</si>
  <si>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</si>
  <si>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</si>
  <si>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</si>
  <si>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</si>
  <si>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</si>
  <si>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</si>
  <si>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</si>
  <si>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</si>
  <si>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</si>
  <si>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</si>
  <si>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</si>
  <si>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</si>
  <si>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</si>
  <si>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</si>
  <si>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</si>
  <si>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</si>
  <si>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</si>
  <si>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</si>
  <si>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</si>
  <si>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</si>
  <si>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</si>
  <si>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</si>
  <si>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</si>
  <si>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</si>
  <si>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</si>
  <si>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</si>
  <si>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</si>
  <si>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</si>
  <si>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</si>
  <si>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</si>
  <si>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</si>
  <si>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</si>
  <si>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</si>
  <si>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</si>
  <si>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</si>
  <si>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</si>
  <si>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</si>
  <si>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</si>
  <si>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</si>
  <si>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</si>
  <si>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</si>
  <si>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</si>
  <si>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</si>
  <si>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</si>
  <si>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</si>
  <si>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</si>
  <si>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</si>
  <si>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</si>
  <si>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</si>
  <si>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</si>
  <si>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</si>
  <si>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</si>
  <si>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</si>
  <si>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</si>
  <si>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</si>
  <si>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</si>
  <si>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</si>
  <si>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</si>
  <si>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</si>
  <si>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</si>
  <si>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</si>
  <si>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</si>
  <si>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</si>
  <si>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</si>
  <si>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</si>
  <si>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</si>
  <si>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</si>
  <si>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</si>
  <si>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</si>
  <si>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</si>
  <si>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</si>
  <si>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</si>
  <si>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</si>
  <si>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</si>
  <si>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</si>
  <si>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</si>
  <si>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</si>
  <si>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</si>
  <si>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</si>
  <si>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</si>
  <si>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</si>
  <si>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</si>
  <si>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</si>
  <si>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</si>
  <si>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</si>
  <si>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</si>
  <si>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</si>
  <si>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</si>
  <si>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</si>
  <si>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</si>
  <si>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</si>
  <si>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</si>
  <si>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</si>
  <si>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</si>
  <si>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</si>
  <si>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</si>
  <si>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</si>
  <si>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</si>
  <si>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</si>
  <si>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</si>
  <si>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</si>
  <si>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</si>
  <si>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</si>
  <si>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</si>
  <si>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</si>
  <si>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</si>
  <si>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</si>
  <si>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</si>
  <si>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</si>
  <si>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</si>
  <si>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</si>
  <si>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</si>
  <si>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</si>
  <si>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</si>
  <si>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</si>
  <si>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</si>
  <si>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</si>
  <si>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</si>
  <si>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</si>
  <si>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</si>
  <si>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</si>
  <si>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</si>
  <si>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</si>
  <si>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</si>
  <si>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</si>
  <si>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</si>
  <si>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</si>
  <si>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</si>
  <si>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</si>
  <si>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</si>
  <si>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</si>
  <si>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</si>
  <si>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</si>
  <si>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</si>
  <si>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</si>
  <si>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</si>
  <si>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</si>
  <si>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</si>
  <si>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</si>
  <si>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</si>
  <si>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</si>
  <si>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</si>
  <si>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</si>
  <si>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</si>
  <si>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</si>
  <si>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</si>
  <si>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</si>
  <si>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</si>
  <si>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</si>
  <si>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</si>
  <si>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</si>
  <si>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</si>
  <si>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</si>
  <si>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</si>
  <si>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</si>
  <si>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</si>
  <si>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</si>
  <si>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</si>
  <si>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</si>
  <si>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</si>
  <si>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</si>
  <si>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</si>
  <si>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</si>
  <si>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</si>
  <si>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</si>
  <si>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</si>
  <si>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</si>
  <si>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</si>
  <si>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</si>
  <si>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</si>
  <si>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</si>
  <si>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</si>
  <si>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</si>
  <si>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</si>
  <si>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</si>
  <si>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</si>
  <si>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</si>
  <si>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</si>
  <si>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</si>
  <si>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</si>
  <si>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</si>
  <si>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</si>
  <si>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</si>
  <si>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</si>
  <si>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</si>
  <si>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</si>
  <si>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</si>
  <si>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</si>
  <si>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</si>
  <si>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</si>
  <si>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</si>
  <si>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</si>
  <si>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</si>
  <si>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</si>
  <si>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</si>
  <si>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</si>
  <si>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</si>
  <si>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</si>
  <si>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</si>
  <si>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</si>
  <si>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</si>
  <si>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</si>
  <si>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</si>
  <si>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</si>
  <si>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</si>
  <si>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</si>
  <si>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</si>
  <si>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</si>
  <si>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</si>
  <si>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</si>
  <si>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</si>
  <si>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</si>
  <si>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</si>
  <si>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</si>
  <si>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</si>
  <si>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</si>
  <si>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</si>
  <si>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</si>
  <si>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</si>
  <si>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</si>
  <si>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</si>
  <si>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</si>
  <si>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</si>
  <si>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</si>
  <si>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</si>
  <si>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</si>
  <si>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</si>
  <si>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</si>
  <si>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</si>
  <si>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</si>
  <si>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</si>
  <si>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</si>
  <si>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</si>
  <si>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</si>
  <si>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</si>
  <si>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</si>
  <si>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</si>
  <si>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</si>
  <si>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</si>
  <si>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</si>
  <si>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</si>
  <si>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</si>
  <si>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</si>
  <si>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</si>
  <si>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</si>
  <si>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</si>
  <si>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</si>
  <si>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</si>
  <si>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</si>
  <si>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</si>
  <si>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</si>
  <si>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</si>
  <si>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</si>
  <si>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</si>
  <si>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</si>
  <si>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</si>
  <si>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</si>
  <si>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</si>
  <si>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</si>
  <si>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</si>
  <si>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</si>
  <si>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</si>
  <si>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</si>
  <si>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</si>
  <si>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</si>
  <si>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</si>
  <si>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</si>
  <si>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</si>
  <si>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</si>
  <si>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</si>
  <si>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</si>
  <si>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</si>
  <si>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</si>
  <si>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</si>
  <si>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</si>
  <si>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</si>
  <si>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</si>
  <si>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</si>
  <si>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</si>
  <si>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</si>
  <si>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</si>
  <si>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</si>
  <si>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</si>
  <si>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</si>
  <si>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</si>
  <si>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</si>
  <si>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</si>
  <si>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</si>
  <si>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</si>
  <si>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</si>
  <si>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</si>
  <si>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</si>
  <si>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</si>
  <si>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</si>
  <si>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</si>
  <si>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</si>
  <si>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</si>
  <si>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</si>
  <si>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</si>
  <si>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</si>
  <si>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</si>
  <si>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</si>
  <si>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</si>
  <si>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</si>
  <si>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</si>
  <si>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</si>
  <si>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</si>
  <si>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</si>
  <si>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</si>
  <si>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</si>
  <si>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</si>
  <si>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</si>
  <si>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</si>
  <si>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</si>
  <si>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</si>
  <si>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</si>
  <si>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</si>
  <si>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</si>
  <si>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</si>
  <si>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</si>
  <si>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</si>
  <si>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</si>
  <si>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</si>
  <si>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</si>
  <si>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</si>
  <si>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</si>
  <si>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</si>
  <si>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</si>
  <si>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</si>
  <si>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</si>
  <si>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</si>
  <si>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</si>
  <si>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</si>
  <si>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</si>
  <si>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</si>
  <si>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</si>
  <si>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</si>
  <si>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</si>
  <si>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</si>
  <si>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</si>
  <si>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</si>
  <si>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</si>
  <si>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</si>
  <si>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</si>
  <si>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</si>
  <si>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</si>
  <si>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</si>
  <si>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</si>
  <si>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</si>
  <si>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</si>
  <si>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</si>
  <si>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</si>
  <si>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</si>
  <si>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</si>
  <si>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</si>
  <si>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</si>
  <si>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</si>
  <si>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</si>
  <si>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</si>
  <si>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</si>
  <si>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</si>
  <si>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</si>
  <si>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</si>
  <si>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</si>
  <si>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</si>
  <si>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</si>
  <si>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</si>
  <si>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</si>
  <si>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</si>
  <si>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</si>
  <si>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</si>
  <si>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</si>
  <si>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</si>
  <si>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</si>
  <si>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</si>
  <si>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</si>
  <si>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</si>
  <si>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</si>
  <si>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</si>
  <si>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</si>
  <si>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</si>
  <si>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</si>
  <si>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</si>
  <si>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</si>
  <si>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</si>
  <si>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</si>
  <si>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</si>
  <si>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</si>
  <si>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</si>
  <si>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</si>
  <si>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</si>
  <si>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</si>
  <si>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</si>
  <si>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</si>
  <si>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</si>
  <si>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</si>
  <si>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</si>
  <si>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</si>
  <si>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</si>
  <si>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</si>
  <si>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</si>
  <si>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</si>
  <si>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</si>
  <si>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</si>
  <si>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</si>
  <si>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</si>
  <si>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</si>
  <si>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</si>
  <si>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</si>
  <si>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</si>
  <si>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</si>
  <si>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</si>
  <si>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</si>
  <si>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</si>
  <si>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</si>
  <si>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</si>
  <si>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</si>
  <si>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</si>
  <si>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</si>
  <si>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</si>
  <si>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</si>
  <si>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</si>
  <si>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</si>
  <si>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</si>
  <si>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</si>
  <si>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</si>
  <si>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</si>
  <si>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</si>
  <si>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</si>
  <si>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</si>
  <si>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</si>
  <si>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</si>
  <si>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</si>
  <si>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</si>
  <si>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</si>
  <si>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</si>
  <si>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</si>
  <si>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</si>
  <si>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</si>
  <si>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</si>
  <si>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</si>
  <si>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</si>
  <si>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</si>
  <si>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</si>
  <si>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</si>
  <si>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</si>
  <si>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</si>
  <si>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</si>
  <si>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</si>
  <si>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</si>
  <si>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</si>
  <si>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</si>
  <si>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</si>
  <si>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</si>
  <si>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</si>
  <si>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</si>
  <si>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</si>
  <si>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</si>
  <si>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</si>
  <si>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</si>
  <si>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</si>
  <si>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</si>
  <si>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</si>
  <si>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</si>
  <si>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</si>
  <si>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</si>
  <si>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</si>
  <si>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</si>
  <si>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</si>
  <si>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</si>
  <si>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</si>
  <si>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</si>
  <si>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</si>
  <si>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</si>
  <si>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</si>
  <si>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</si>
  <si>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</si>
  <si>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</si>
  <si>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</si>
  <si>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</si>
  <si>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</si>
  <si>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</si>
  <si>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</si>
  <si>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</si>
  <si>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</si>
  <si>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</si>
  <si>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</si>
  <si>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</si>
  <si>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</si>
  <si>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</si>
  <si>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</si>
  <si>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</si>
  <si>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</si>
  <si>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</si>
  <si>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</si>
  <si>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</si>
  <si>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</si>
  <si>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</si>
  <si>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</si>
  <si>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</si>
  <si>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</si>
  <si>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</si>
  <si>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</si>
  <si>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</si>
  <si>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</si>
  <si>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</si>
  <si>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</si>
  <si>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</si>
  <si>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</si>
  <si>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</si>
  <si>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</si>
  <si>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</si>
  <si>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</si>
  <si>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</si>
  <si>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</si>
  <si>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</si>
  <si>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</si>
  <si>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</si>
  <si>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</si>
  <si>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</si>
  <si>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</si>
  <si>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</si>
  <si>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</si>
  <si>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</si>
  <si>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</si>
  <si>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</si>
  <si>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</si>
  <si>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</si>
  <si>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</si>
  <si>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</si>
  <si>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</si>
  <si>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</si>
  <si>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</si>
  <si>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</si>
  <si>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</si>
  <si>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</si>
  <si>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</si>
  <si>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</si>
  <si>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</si>
  <si>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</si>
  <si>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</si>
  <si>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</si>
  <si>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</si>
  <si>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</si>
  <si>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</si>
  <si>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</si>
  <si>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</si>
  <si>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</si>
  <si>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</si>
  <si>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</si>
  <si>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</si>
  <si>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</si>
  <si>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</si>
  <si>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</si>
  <si>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</si>
  <si>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</si>
  <si>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</si>
  <si>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</si>
  <si>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</si>
  <si>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</si>
  <si>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</si>
  <si>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</si>
  <si>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</si>
  <si>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</si>
  <si>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</si>
  <si>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</si>
  <si>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</si>
  <si>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</si>
  <si>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</si>
  <si>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</si>
  <si>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</si>
  <si>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</si>
  <si>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</si>
  <si>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</si>
  <si>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</si>
  <si>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</si>
  <si>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</si>
  <si>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</si>
  <si>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</si>
  <si>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</si>
  <si>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</si>
  <si>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</si>
  <si>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</si>
  <si>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</si>
  <si>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</si>
  <si>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</si>
  <si>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</si>
  <si>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</si>
  <si>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</si>
  <si>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</si>
  <si>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</si>
  <si>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</si>
  <si>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</si>
  <si>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</si>
  <si>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</si>
  <si>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</si>
  <si>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</si>
  <si>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</si>
  <si>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</si>
  <si>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</si>
  <si>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</si>
  <si>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</si>
  <si>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</si>
  <si>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</si>
  <si>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</si>
  <si>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</si>
  <si>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</si>
  <si>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</si>
  <si>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</si>
  <si>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</si>
  <si>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</si>
  <si>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</si>
  <si>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</si>
  <si>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</si>
  <si>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</si>
  <si>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</si>
  <si>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</si>
  <si>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</si>
  <si>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</si>
  <si>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</si>
  <si>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</si>
  <si>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</si>
  <si>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</si>
  <si>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</si>
  <si>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</si>
  <si>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</si>
  <si>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</si>
  <si>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</si>
  <si>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</si>
  <si>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</si>
  <si>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</si>
  <si>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</si>
  <si>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</si>
  <si>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</si>
  <si>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</si>
  <si>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</si>
  <si>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</si>
  <si>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</si>
  <si>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</si>
  <si>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</si>
  <si>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</si>
  <si>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</si>
  <si>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</si>
  <si>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</si>
  <si>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</si>
  <si>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</si>
  <si>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</si>
  <si>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</si>
  <si>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</si>
  <si>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</si>
  <si>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</si>
  <si>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</si>
  <si>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</si>
  <si>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</si>
  <si>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</si>
  <si>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</si>
  <si>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</si>
  <si>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</si>
  <si>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</si>
  <si>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</si>
  <si>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</si>
  <si>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</si>
  <si>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</si>
  <si>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</si>
  <si>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</si>
  <si>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</si>
  <si>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</si>
  <si>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</si>
  <si>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</si>
  <si>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</si>
  <si>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</si>
  <si>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</si>
  <si>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</si>
  <si>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</si>
  <si>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</si>
  <si>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</si>
  <si>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</si>
  <si>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</si>
  <si>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</si>
  <si>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</si>
  <si>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</si>
  <si>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</si>
  <si>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</si>
  <si>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</si>
  <si>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</si>
  <si>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</si>
  <si>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</si>
  <si>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</si>
  <si>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</si>
  <si>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</si>
  <si>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</si>
  <si>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</si>
  <si>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</si>
  <si>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</si>
  <si>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</si>
  <si>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</si>
  <si>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</si>
  <si>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</si>
  <si>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</si>
  <si>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</si>
  <si>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</si>
  <si>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</si>
  <si>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</si>
  <si>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</si>
  <si>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</si>
  <si>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</si>
  <si>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</si>
  <si>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</si>
  <si>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</si>
  <si>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</si>
  <si>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</si>
  <si>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</si>
  <si>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</si>
  <si>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</si>
  <si>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</si>
  <si>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</si>
  <si>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</si>
  <si>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</si>
  <si>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</si>
  <si>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</si>
  <si>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</si>
  <si>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</si>
  <si>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</si>
  <si>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</si>
  <si>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</si>
  <si>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</si>
  <si>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</si>
  <si>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</si>
  <si>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</si>
  <si>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</si>
  <si>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</si>
  <si>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</si>
  <si>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</si>
  <si>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</si>
  <si>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</si>
  <si>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</si>
  <si>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</si>
  <si>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</si>
  <si>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</si>
  <si>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</si>
  <si>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</si>
  <si>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</si>
  <si>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</si>
  <si>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</si>
  <si>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</si>
  <si>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</si>
  <si>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</si>
  <si>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</si>
  <si>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</si>
  <si>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</si>
  <si>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</si>
  <si>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</si>
  <si>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</si>
  <si>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</si>
  <si>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</si>
  <si>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</si>
  <si>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</si>
  <si>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</si>
  <si>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</si>
  <si>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</si>
  <si>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</si>
  <si>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</si>
  <si>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</si>
  <si>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</si>
  <si>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</si>
  <si>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</si>
  <si>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</si>
  <si>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</si>
  <si>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</si>
  <si>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</si>
  <si>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</si>
  <si>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</si>
  <si>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</si>
  <si>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</si>
  <si>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</si>
  <si>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</si>
  <si>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</si>
  <si>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</si>
  <si>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</si>
  <si>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</si>
  <si>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</si>
  <si>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</si>
  <si>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</si>
  <si>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</si>
  <si>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</si>
  <si>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</si>
  <si>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</si>
  <si>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</si>
  <si>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</si>
  <si>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</si>
  <si>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</si>
  <si>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</si>
  <si>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</si>
  <si>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</si>
  <si>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</si>
  <si>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</si>
  <si>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</si>
  <si>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</si>
  <si>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</si>
  <si>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</si>
  <si>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</si>
  <si>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</si>
  <si>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</si>
  <si>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</si>
  <si>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</si>
  <si>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</si>
  <si>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</si>
  <si>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</si>
  <si>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</si>
  <si>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</si>
  <si>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</si>
  <si>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</si>
  <si>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</si>
  <si>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</si>
  <si>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</si>
  <si>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</si>
  <si>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</si>
  <si>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</si>
  <si>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</si>
  <si>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</si>
  <si>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</si>
  <si>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</si>
  <si>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</si>
  <si>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</si>
  <si>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</si>
  <si>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</si>
  <si>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</si>
  <si>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</si>
  <si>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</si>
  <si>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</si>
  <si>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</si>
  <si>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</si>
  <si>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</si>
  <si>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</si>
  <si>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</si>
  <si>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</si>
  <si>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</si>
  <si>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</si>
  <si>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</si>
  <si>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</si>
  <si>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</si>
  <si>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</si>
  <si>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</si>
  <si>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</si>
  <si>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</si>
  <si>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</si>
  <si>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</si>
  <si>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</si>
  <si>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</si>
  <si>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</si>
  <si>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</si>
  <si>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</si>
  <si>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</si>
  <si>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</si>
  <si>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</si>
  <si>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</si>
  <si>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</si>
  <si>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</si>
  <si>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</si>
  <si>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</si>
  <si>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</si>
  <si>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</si>
  <si>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</si>
  <si>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</si>
  <si>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</si>
  <si>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</si>
  <si>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</si>
  <si>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</si>
  <si>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</si>
  <si>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</si>
  <si>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</si>
  <si>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</si>
  <si>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</si>
  <si>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</si>
  <si>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</si>
  <si>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</si>
  <si>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</si>
  <si>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</si>
  <si>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</si>
  <si>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</si>
  <si>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</si>
  <si>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</si>
  <si>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</si>
  <si>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</si>
  <si>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</si>
  <si>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</si>
  <si>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</si>
  <si>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</si>
  <si>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</si>
  <si>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</si>
  <si>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</si>
  <si>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</si>
  <si>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</si>
  <si>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</si>
  <si>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</si>
  <si>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</si>
  <si>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</si>
  <si>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</si>
  <si>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</si>
  <si>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</si>
  <si>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</si>
  <si>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</si>
  <si>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</si>
  <si>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</si>
  <si>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</si>
  <si>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</si>
  <si>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</si>
  <si>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</si>
  <si>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</si>
  <si>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</si>
  <si>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</si>
  <si>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</si>
  <si>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</si>
  <si>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</si>
  <si>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</si>
  <si>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</si>
  <si>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</si>
  <si>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</si>
  <si>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</si>
  <si>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</si>
  <si>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</si>
  <si>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</si>
  <si>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</si>
  <si>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</si>
  <si>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</si>
  <si>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</si>
  <si>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</si>
  <si>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</si>
  <si>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</si>
  <si>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</si>
  <si>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</si>
  <si>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</si>
  <si>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</si>
  <si>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</si>
  <si>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</si>
  <si>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</si>
  <si>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</si>
  <si>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</si>
  <si>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</si>
  <si>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</si>
  <si>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</si>
  <si>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</si>
  <si>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</si>
  <si>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</si>
  <si>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</si>
  <si>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</si>
  <si>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</si>
  <si>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</si>
  <si>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</si>
  <si>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</si>
  <si>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</si>
  <si>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</si>
  <si>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</si>
  <si>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</si>
  <si>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</si>
  <si>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</si>
  <si>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</si>
  <si>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</si>
  <si>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</si>
  <si>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</si>
  <si>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</si>
  <si>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</si>
  <si>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</si>
  <si>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</si>
  <si>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</si>
  <si>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</si>
  <si>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</si>
  <si>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</si>
  <si>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</si>
  <si>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</si>
  <si>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</si>
  <si>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</si>
  <si>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</si>
  <si>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</si>
  <si>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</si>
  <si>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</si>
  <si>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</si>
  <si>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</si>
  <si>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</si>
  <si>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</si>
  <si>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</si>
  <si>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</si>
  <si>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</si>
  <si>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</si>
  <si>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</si>
  <si>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</si>
  <si>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</si>
  <si>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</si>
  <si>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</si>
  <si>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</si>
  <si>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</si>
  <si>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</si>
  <si>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</si>
  <si>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</si>
  <si>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</si>
  <si>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</si>
  <si>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</si>
  <si>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</si>
  <si>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</si>
  <si>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</si>
  <si>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</si>
  <si>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</si>
  <si>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</si>
  <si>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</si>
  <si>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</si>
  <si>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</si>
  <si>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</si>
  <si>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</si>
  <si>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</si>
  <si>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</si>
  <si>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</si>
  <si>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</si>
  <si>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</si>
  <si>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</si>
  <si>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</si>
  <si>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</si>
  <si>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</si>
  <si>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</si>
  <si>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</si>
  <si>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</si>
  <si>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</si>
  <si>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</si>
  <si>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</si>
  <si>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</si>
  <si>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</si>
  <si>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</si>
  <si>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</si>
  <si>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</si>
  <si>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</si>
  <si>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</si>
  <si>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</si>
  <si>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</si>
  <si>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</si>
  <si>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</si>
  <si>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</si>
  <si>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</si>
  <si>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</si>
  <si>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</si>
  <si>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</si>
  <si>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</si>
  <si>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</si>
  <si>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</si>
  <si>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</si>
  <si>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</si>
  <si>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</si>
  <si>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</si>
  <si>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</si>
  <si>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</si>
  <si>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</si>
  <si>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</si>
  <si>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</si>
  <si>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</si>
  <si>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</si>
  <si>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</si>
  <si>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</si>
  <si>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</si>
  <si>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</si>
  <si>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</si>
  <si>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</si>
  <si>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</si>
  <si>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</si>
  <si>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</si>
  <si>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</si>
  <si>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</si>
  <si>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</si>
  <si>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</si>
  <si>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</si>
  <si>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</si>
  <si>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</si>
  <si>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</si>
  <si>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</si>
  <si>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</si>
  <si>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</si>
  <si>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</si>
  <si>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</si>
  <si>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</si>
  <si>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</si>
  <si>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</si>
  <si>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</si>
  <si>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</si>
  <si>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</si>
  <si>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</si>
  <si>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</si>
  <si>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</si>
  <si>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</si>
  <si>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</si>
  <si>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</si>
  <si>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</si>
  <si>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</si>
  <si>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</si>
  <si>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</si>
  <si>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</si>
  <si>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</si>
  <si>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</si>
  <si>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</si>
  <si>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</si>
  <si>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</si>
  <si>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</si>
  <si>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</si>
  <si>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</si>
  <si>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</si>
  <si>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</si>
  <si>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</si>
  <si>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</si>
  <si>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</si>
  <si>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</si>
  <si>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</si>
  <si>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</si>
  <si>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</si>
  <si>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</si>
  <si>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</si>
  <si>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</si>
  <si>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</si>
  <si>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</si>
  <si>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</si>
  <si>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</si>
  <si>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</si>
  <si>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</si>
  <si>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</si>
  <si>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</si>
  <si>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</si>
  <si>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</si>
  <si>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</si>
  <si>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</si>
  <si>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</si>
  <si>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</si>
  <si>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</si>
  <si>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</si>
  <si>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</si>
  <si>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</si>
  <si>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</si>
  <si>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</si>
  <si>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</si>
  <si>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</si>
  <si>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</si>
  <si>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</si>
  <si>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</si>
  <si>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</si>
  <si>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</si>
  <si>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</si>
  <si>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</si>
  <si>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</si>
  <si>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</si>
  <si>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</si>
  <si>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</si>
  <si>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</si>
  <si>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</si>
  <si>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</si>
  <si>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</si>
  <si>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</si>
  <si>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</si>
  <si>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</si>
  <si>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</si>
  <si>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</si>
  <si>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</si>
  <si>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</si>
  <si>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</si>
  <si>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</si>
  <si>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</si>
  <si>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</si>
  <si>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</si>
  <si>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</si>
  <si>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</si>
  <si>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</si>
  <si>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</si>
  <si>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</si>
  <si>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</si>
  <si>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</si>
  <si>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</si>
  <si>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</si>
  <si>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</si>
  <si>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</si>
  <si>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</si>
  <si>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</si>
  <si>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</si>
  <si>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</si>
  <si>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</si>
  <si>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</si>
  <si>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</si>
  <si>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</si>
  <si>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</si>
  <si>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</si>
  <si>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</si>
  <si>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</si>
  <si>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</si>
  <si>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</si>
  <si>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</si>
  <si>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</si>
  <si>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</si>
  <si>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</si>
  <si>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</si>
  <si>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</si>
  <si>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</si>
  <si>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</si>
  <si>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</si>
  <si>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</si>
  <si>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</si>
  <si>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</si>
  <si>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</si>
  <si>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</si>
  <si>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</si>
  <si>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</si>
  <si>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</si>
  <si>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</si>
  <si>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</si>
  <si>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</si>
  <si>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</si>
  <si>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</si>
  <si>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</si>
  <si>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</si>
  <si>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</si>
  <si>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</si>
  <si>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</si>
  <si>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</si>
  <si>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</si>
  <si>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</si>
  <si>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</si>
  <si>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</si>
  <si>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</si>
  <si>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</si>
  <si>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</si>
  <si>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</si>
  <si>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</si>
  <si>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</si>
  <si>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</si>
  <si>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</si>
  <si>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</si>
  <si>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</si>
  <si>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</si>
  <si>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</si>
  <si>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</si>
  <si>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</si>
  <si>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</si>
  <si>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</si>
  <si>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</si>
  <si>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</si>
  <si>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</si>
  <si>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</si>
  <si>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</si>
  <si>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</si>
  <si>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</si>
  <si>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</si>
  <si>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</si>
  <si>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</si>
  <si>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</si>
  <si>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</si>
  <si>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</si>
  <si>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</si>
  <si>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</si>
  <si>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</si>
  <si>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</si>
  <si>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</si>
  <si>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</si>
  <si>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</si>
  <si>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</si>
  <si>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</si>
  <si>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</si>
  <si>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</si>
  <si>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</si>
  <si>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</si>
  <si>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</si>
  <si>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</si>
  <si>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</si>
  <si>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</si>
  <si>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</si>
  <si>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</si>
  <si>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</si>
  <si>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</si>
  <si>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</si>
  <si>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</si>
  <si>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</si>
  <si>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</si>
  <si>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</si>
  <si>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</si>
  <si>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</si>
  <si>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</si>
  <si>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</si>
  <si>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</si>
  <si>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</si>
  <si>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</si>
  <si>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</si>
  <si>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</si>
  <si>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</si>
  <si>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</si>
  <si>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</si>
  <si>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</si>
  <si>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</si>
  <si>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</si>
  <si>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</si>
  <si>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</si>
  <si>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</si>
  <si>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</si>
  <si>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</si>
  <si>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</si>
  <si>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</si>
  <si>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</si>
  <si>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</si>
  <si>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</si>
  <si>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</si>
  <si>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</si>
  <si>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</si>
  <si>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</si>
  <si>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</si>
  <si>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</si>
  <si>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</si>
  <si>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</si>
  <si>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</si>
  <si>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</si>
  <si>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</si>
  <si>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</si>
  <si>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</si>
  <si>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</si>
  <si>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</si>
  <si>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</si>
  <si>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</si>
  <si>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</si>
  <si>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</si>
  <si>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</si>
  <si>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</si>
  <si>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</si>
  <si>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</si>
  <si>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</si>
  <si>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</si>
  <si>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</si>
  <si>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</si>
  <si>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</si>
  <si>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</si>
  <si>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</si>
  <si>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</si>
  <si>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</si>
  <si>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</si>
  <si>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</si>
  <si>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</si>
  <si>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</si>
  <si>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</si>
  <si>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</si>
  <si>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</si>
  <si>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</si>
  <si>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</si>
  <si>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</si>
  <si>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</si>
  <si>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</si>
  <si>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</si>
  <si>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</si>
  <si>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</si>
  <si>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</si>
  <si>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</si>
  <si>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</si>
  <si>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</si>
  <si>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</si>
  <si>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</si>
  <si>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</si>
  <si>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</si>
  <si>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</si>
  <si>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</si>
  <si>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</si>
  <si>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</si>
  <si>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</si>
  <si>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</si>
  <si>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</si>
  <si>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</si>
  <si>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</si>
  <si>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</si>
  <si>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</si>
  <si>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</si>
  <si>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</si>
  <si>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</si>
  <si>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</si>
  <si>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</si>
  <si>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</si>
  <si>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</si>
  <si>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</si>
  <si>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</si>
  <si>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</si>
  <si>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</si>
  <si>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</si>
  <si>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</si>
  <si>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</si>
  <si>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</si>
  <si>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</si>
  <si>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</si>
  <si>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</si>
  <si>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</si>
  <si>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</si>
  <si>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</si>
  <si>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</si>
  <si>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</si>
  <si>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</si>
  <si>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</si>
  <si>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</si>
  <si>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</si>
  <si>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</si>
  <si>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</si>
  <si>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</si>
  <si>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</si>
  <si>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</si>
  <si>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</si>
  <si>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</si>
  <si>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</si>
  <si>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</si>
  <si>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</si>
  <si>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</si>
  <si>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</si>
  <si>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</si>
  <si>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</si>
  <si>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</si>
  <si>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</si>
  <si>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</si>
  <si>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</si>
  <si>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</si>
  <si>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</si>
  <si>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</si>
  <si>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</si>
  <si>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</si>
  <si>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</si>
  <si>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</si>
  <si>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</si>
  <si>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</si>
  <si>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</si>
  <si>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</si>
  <si>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</si>
  <si>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</si>
  <si>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</si>
  <si>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</si>
  <si>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</si>
  <si>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</si>
  <si>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</si>
  <si>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</si>
  <si>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</si>
  <si>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</si>
  <si>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</si>
  <si>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</si>
  <si>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</si>
  <si>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</si>
  <si>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</si>
  <si>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</si>
  <si>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</si>
  <si>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</si>
  <si>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</si>
  <si>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</si>
  <si>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</si>
  <si>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</si>
  <si>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</si>
  <si>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</si>
  <si>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</si>
  <si>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</si>
  <si>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</si>
  <si>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</si>
  <si>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</si>
  <si>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</si>
  <si>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</si>
  <si>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</si>
  <si>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</si>
  <si>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</si>
  <si>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</si>
  <si>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</si>
  <si>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</si>
  <si>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</si>
  <si>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</si>
  <si>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</si>
  <si>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</si>
  <si>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</si>
  <si>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</si>
  <si>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</si>
  <si>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</si>
  <si>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</si>
  <si>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</si>
  <si>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</si>
  <si>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</si>
  <si>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</si>
  <si>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</si>
  <si>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</si>
  <si>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</si>
  <si>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</si>
  <si>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</si>
  <si>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</si>
  <si>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</si>
  <si>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</si>
  <si>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</si>
  <si>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</si>
  <si>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</si>
  <si>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</si>
  <si>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</si>
  <si>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</si>
  <si>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</si>
  <si>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</si>
  <si>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</si>
  <si>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</si>
  <si>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</si>
  <si>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</si>
  <si>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</si>
  <si>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</si>
  <si>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</si>
  <si>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</si>
  <si>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</si>
  <si>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</si>
  <si>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</si>
  <si>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</si>
  <si>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</si>
  <si>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</si>
  <si>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</si>
  <si>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</si>
  <si>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</si>
  <si>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</si>
  <si>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</si>
  <si>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</si>
  <si>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</si>
  <si>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</si>
  <si>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</si>
  <si>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</si>
  <si>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</si>
  <si>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</si>
  <si>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</si>
  <si>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</si>
  <si>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</si>
  <si>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</si>
  <si>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</si>
  <si>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</si>
  <si>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</si>
  <si>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</si>
  <si>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</si>
  <si>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</si>
  <si>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</si>
  <si>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</si>
  <si>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</si>
  <si>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</si>
  <si>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</si>
  <si>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</si>
  <si>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</si>
  <si>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</si>
  <si>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</si>
  <si>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</si>
  <si>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</si>
  <si>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</si>
  <si>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</si>
  <si>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</si>
  <si>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</si>
  <si>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</si>
  <si>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</si>
  <si>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</si>
  <si>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</si>
  <si>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</si>
  <si>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</si>
  <si>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</si>
  <si>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</si>
  <si>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</si>
  <si>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</si>
  <si>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</si>
  <si>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</si>
  <si>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</si>
  <si>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</si>
  <si>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</si>
  <si>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</si>
  <si>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</si>
  <si>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</si>
  <si>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</si>
  <si>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</si>
  <si>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</si>
  <si>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</si>
  <si>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</si>
  <si>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</si>
  <si>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</si>
  <si>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</si>
  <si>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</si>
  <si>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</si>
  <si>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</si>
  <si>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</si>
  <si>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</si>
  <si>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</si>
  <si>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</si>
  <si>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</si>
  <si>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</si>
  <si>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</si>
  <si>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</si>
  <si>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</si>
  <si>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</si>
  <si>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</si>
  <si>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</si>
  <si>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</si>
  <si>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</si>
  <si>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</si>
  <si>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</si>
  <si>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</si>
  <si>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</si>
  <si>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</si>
  <si>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</si>
  <si>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</si>
  <si>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</si>
  <si>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</si>
  <si>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</si>
  <si>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</si>
  <si>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</si>
  <si>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</si>
  <si>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</si>
  <si>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</si>
  <si>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</si>
  <si>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</si>
  <si>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</si>
  <si>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</si>
  <si>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</si>
  <si>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</si>
  <si>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</si>
  <si>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</si>
  <si>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</si>
  <si>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</si>
  <si>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</si>
  <si>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</si>
  <si>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</si>
  <si>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</si>
  <si>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</si>
  <si>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</si>
  <si>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</si>
  <si>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</si>
  <si>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</si>
  <si>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</si>
  <si>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</si>
  <si>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</si>
  <si>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</si>
  <si>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</si>
  <si>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</si>
  <si>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</si>
  <si>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</si>
  <si>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</si>
  <si>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</si>
  <si>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</si>
  <si>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</si>
  <si>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</si>
  <si>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</si>
  <si>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</si>
  <si>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</si>
  <si>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</si>
  <si>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</si>
  <si>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</si>
  <si>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</si>
  <si>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</si>
  <si>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</si>
  <si>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</si>
  <si>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</si>
  <si>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</si>
  <si>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</si>
  <si>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</si>
  <si>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</si>
  <si>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</si>
  <si>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</si>
  <si>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</si>
  <si>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</si>
  <si>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</si>
  <si>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</si>
  <si>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</si>
  <si>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</si>
  <si>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</si>
  <si>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</si>
  <si>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</si>
  <si>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</si>
  <si>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</si>
  <si>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</si>
  <si>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</si>
  <si>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</si>
  <si>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</si>
  <si>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</si>
  <si>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</si>
  <si>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</si>
  <si>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</si>
  <si>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</si>
  <si>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</si>
  <si>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</si>
  <si>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</si>
  <si>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</si>
  <si>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</si>
  <si>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</si>
  <si>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</si>
  <si>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</si>
  <si>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</si>
  <si>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</si>
  <si>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</si>
  <si>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</si>
  <si>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</si>
  <si>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</si>
  <si>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</si>
  <si>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</si>
  <si>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</si>
  <si>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</si>
  <si>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</si>
  <si>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</si>
  <si>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</si>
  <si>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</si>
  <si>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</si>
  <si>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</si>
  <si>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</si>
  <si>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</si>
  <si>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</si>
  <si>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</si>
  <si>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</si>
  <si>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</si>
  <si>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</si>
  <si>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</si>
  <si>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</si>
  <si>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</si>
  <si>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</si>
  <si>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</si>
  <si>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</si>
  <si>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</si>
  <si>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</si>
  <si>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</si>
  <si>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</si>
  <si>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</si>
  <si>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</si>
  <si>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</si>
  <si>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</si>
  <si>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</si>
  <si>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</si>
  <si>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</si>
  <si>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</si>
  <si>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</si>
  <si>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</si>
  <si>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</si>
  <si>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</si>
  <si>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</si>
  <si>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</si>
  <si>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</si>
  <si>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</si>
  <si>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</si>
  <si>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</si>
  <si>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</si>
  <si>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</si>
  <si>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</si>
  <si>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</si>
  <si>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</si>
  <si>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</si>
  <si>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</si>
  <si>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</si>
  <si>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</si>
  <si>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</si>
  <si>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</si>
  <si>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</si>
  <si>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</si>
  <si>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</si>
  <si>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</si>
  <si>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</si>
  <si>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</si>
  <si>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</si>
  <si>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</si>
  <si>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</si>
  <si>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</si>
  <si>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</si>
  <si>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</si>
  <si>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</si>
  <si>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</si>
  <si>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</si>
  <si>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</si>
  <si>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</si>
  <si>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</si>
  <si>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</si>
  <si>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</si>
  <si>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</si>
  <si>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</si>
  <si>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</si>
  <si>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</si>
  <si>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</si>
  <si>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</si>
  <si>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</si>
  <si>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</si>
  <si>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</si>
  <si>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</si>
  <si>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</si>
  <si>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</si>
  <si>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</si>
  <si>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</si>
  <si>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</si>
  <si>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</si>
  <si>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</si>
  <si>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</si>
  <si>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</si>
  <si>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</si>
  <si>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</si>
  <si>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</si>
  <si>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</si>
  <si>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</si>
  <si>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</si>
  <si>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</si>
  <si>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</si>
  <si>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</si>
  <si>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</si>
  <si>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</si>
  <si>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</si>
  <si>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</si>
  <si>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</si>
  <si>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</si>
  <si>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</si>
  <si>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</si>
  <si>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</si>
  <si>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</si>
  <si>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</si>
  <si>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</si>
  <si>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</si>
  <si>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</si>
  <si>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</si>
  <si>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</si>
  <si>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</si>
  <si>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</si>
  <si>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</si>
  <si>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</si>
  <si>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</si>
  <si>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</si>
  <si>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</si>
  <si>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</si>
  <si>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</si>
  <si>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</si>
  <si>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</si>
  <si>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</si>
  <si>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</si>
  <si>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</si>
  <si>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</si>
  <si>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</si>
  <si>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</si>
  <si>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</si>
  <si>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</si>
  <si>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</si>
  <si>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</si>
  <si>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</si>
  <si>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</si>
  <si>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</si>
  <si>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</si>
  <si>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</si>
  <si>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</si>
  <si>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</si>
  <si>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</si>
  <si>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</si>
  <si>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</si>
  <si>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</si>
  <si>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</si>
  <si>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</si>
  <si>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</si>
  <si>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</si>
  <si>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</si>
  <si>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</si>
  <si>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</si>
  <si>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</si>
  <si>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</si>
  <si>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</si>
  <si>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</si>
  <si>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</si>
  <si>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</si>
  <si>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</si>
  <si>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</si>
  <si>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</si>
  <si>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</si>
  <si>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</si>
  <si>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</si>
  <si>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</si>
  <si>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</si>
  <si>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</si>
  <si>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</si>
  <si>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</si>
  <si>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</si>
  <si>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</si>
  <si>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</si>
  <si>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</si>
  <si>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</si>
  <si>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</si>
  <si>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</si>
  <si>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</si>
  <si>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</si>
  <si>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</si>
  <si>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</si>
  <si>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</si>
  <si>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</si>
  <si>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</si>
  <si>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</si>
  <si>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</si>
  <si>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</si>
  <si>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</si>
  <si>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</si>
  <si>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</si>
  <si>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</si>
  <si>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</si>
  <si>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</si>
  <si>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</si>
  <si>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</si>
  <si>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</si>
  <si>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</si>
  <si>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</si>
  <si>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</si>
  <si>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</si>
  <si>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</si>
  <si>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</si>
  <si>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</si>
  <si>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</si>
  <si>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</si>
  <si>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</si>
  <si>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</si>
  <si>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</si>
  <si>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</si>
  <si>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</si>
  <si>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</si>
  <si>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</si>
  <si>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</si>
  <si>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</si>
  <si>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</si>
  <si>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</si>
  <si>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</si>
  <si>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</si>
  <si>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</si>
  <si>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</si>
  <si>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</si>
  <si>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</si>
  <si>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</si>
  <si>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</si>
  <si>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</si>
  <si>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</si>
  <si>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</si>
  <si>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</si>
  <si>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</si>
  <si>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</si>
  <si>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</si>
  <si>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</si>
  <si>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</si>
  <si>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</si>
  <si>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</si>
  <si>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</si>
  <si>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</si>
  <si>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</si>
  <si>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</si>
  <si>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</si>
  <si>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</si>
  <si>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</si>
  <si>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</si>
  <si>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</si>
  <si>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</si>
  <si>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</si>
  <si>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</si>
  <si>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</si>
  <si>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</si>
  <si>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</si>
  <si>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</si>
  <si>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</si>
  <si>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</si>
  <si>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</si>
  <si>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</si>
  <si>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</si>
  <si>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</si>
  <si>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</si>
  <si>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</si>
  <si>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</si>
  <si>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</si>
  <si>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</si>
  <si>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</si>
  <si>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</si>
  <si>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</si>
  <si>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</si>
  <si>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</si>
  <si>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</si>
  <si>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</si>
  <si>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</si>
  <si>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</si>
  <si>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</si>
  <si>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</si>
  <si>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</si>
  <si>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</si>
  <si>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</si>
  <si>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</si>
  <si>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</si>
  <si>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</si>
  <si>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</si>
  <si>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</si>
  <si>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</si>
  <si>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</si>
  <si>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</si>
  <si>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</si>
  <si>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</si>
  <si>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</si>
  <si>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</si>
  <si>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</si>
  <si>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</si>
  <si>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</si>
  <si>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</si>
  <si>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</si>
  <si>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</si>
  <si>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</si>
  <si>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</si>
  <si>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</si>
  <si>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</si>
  <si>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</si>
  <si>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</si>
  <si>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</si>
  <si>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</si>
  <si>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</si>
  <si>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</si>
  <si>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</si>
  <si>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</si>
  <si>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</si>
  <si>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</si>
  <si>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</si>
  <si>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</si>
  <si>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</si>
  <si>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</si>
  <si>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</si>
  <si>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</si>
  <si>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</si>
  <si>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</si>
  <si>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</si>
  <si>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</si>
  <si>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</si>
  <si>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</si>
  <si>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</si>
  <si>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</si>
  <si>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</si>
  <si>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</si>
  <si>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</si>
  <si>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</si>
  <si>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</si>
  <si>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</si>
  <si>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</si>
  <si>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</si>
  <si>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</si>
  <si>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</si>
  <si>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</si>
  <si>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</si>
  <si>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</si>
  <si>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</si>
  <si>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</si>
  <si>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</si>
  <si>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</si>
  <si>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</si>
  <si>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</si>
  <si>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</si>
  <si>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</si>
  <si>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</si>
  <si>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</si>
  <si>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</si>
  <si>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</si>
  <si>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</si>
  <si>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</si>
  <si>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</si>
  <si>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</si>
  <si>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</si>
  <si>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</si>
  <si>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</si>
  <si>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</si>
  <si>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</si>
  <si>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</si>
  <si>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</si>
  <si>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</si>
  <si>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</si>
  <si>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</si>
  <si>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</si>
  <si>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</si>
  <si>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</si>
  <si>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</si>
  <si>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</si>
  <si>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</si>
  <si>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</si>
  <si>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</si>
  <si>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</si>
  <si>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</si>
  <si>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</si>
  <si>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</si>
  <si>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</si>
  <si>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</si>
  <si>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</si>
  <si>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</si>
  <si>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</si>
  <si>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</si>
  <si>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</si>
  <si>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</si>
  <si>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</si>
  <si>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</si>
  <si>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</si>
  <si>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</si>
  <si>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</si>
  <si>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</si>
  <si>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</si>
  <si>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</si>
  <si>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</si>
  <si>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</si>
  <si>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</si>
  <si>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</si>
  <si>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</si>
  <si>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</si>
  <si>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</si>
  <si>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</si>
  <si>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</si>
  <si>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</si>
  <si>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</si>
  <si>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</si>
  <si>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</si>
  <si>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</si>
  <si>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</si>
  <si>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</si>
  <si>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</si>
  <si>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</si>
  <si>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</si>
  <si>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</si>
  <si>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</si>
  <si>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</si>
  <si>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</si>
  <si>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</si>
  <si>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</si>
  <si>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</si>
  <si>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</si>
  <si>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</si>
  <si>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</si>
  <si>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</si>
  <si>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</si>
  <si>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</si>
  <si>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</si>
  <si>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</si>
  <si>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</si>
  <si>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</si>
  <si>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</si>
  <si>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</si>
  <si>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</si>
  <si>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</si>
  <si>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</si>
  <si>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</si>
  <si>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</si>
  <si>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</si>
  <si>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</si>
  <si>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</si>
  <si>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</si>
  <si>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</si>
  <si>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</si>
  <si>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</si>
  <si>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</si>
  <si>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</si>
  <si>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</si>
  <si>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</si>
  <si>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</si>
  <si>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</si>
  <si>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</si>
  <si>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</si>
  <si>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</si>
  <si>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</si>
  <si>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</si>
  <si>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</si>
  <si>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</si>
  <si>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</si>
  <si>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</si>
  <si>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</si>
  <si>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</si>
  <si>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</si>
  <si>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</si>
  <si>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</si>
  <si>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</si>
  <si>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</si>
  <si>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</si>
  <si>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</si>
  <si>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</si>
  <si>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</si>
  <si>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</si>
  <si>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</si>
  <si>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</si>
  <si>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</si>
  <si>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</si>
  <si>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</si>
  <si>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</si>
  <si>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</si>
  <si>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</si>
  <si>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</si>
  <si>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</si>
  <si>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</si>
  <si>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</si>
  <si>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</si>
  <si>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</si>
  <si>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</si>
  <si>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</si>
  <si>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</si>
  <si>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</si>
  <si>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</si>
  <si>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</si>
  <si>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</si>
  <si>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</si>
  <si>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</si>
  <si>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</si>
  <si>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</si>
  <si>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</si>
  <si>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</si>
  <si>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</si>
  <si>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</si>
  <si>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</si>
  <si>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</si>
  <si>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</si>
  <si>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</si>
  <si>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</si>
  <si>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</si>
  <si>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</si>
  <si>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</si>
  <si>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</si>
  <si>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</si>
  <si>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</si>
  <si>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</si>
  <si>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</si>
  <si>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</si>
  <si>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</si>
  <si>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</si>
  <si>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</si>
  <si>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</si>
  <si>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</si>
  <si>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</si>
  <si>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</si>
  <si>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</si>
  <si>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</si>
  <si>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</si>
  <si>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</si>
  <si>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</si>
  <si>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</si>
  <si>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</si>
  <si>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</si>
  <si>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</si>
  <si>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</si>
  <si>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</si>
  <si>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</si>
  <si>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</si>
  <si>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</si>
  <si>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</si>
  <si>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</si>
  <si>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</si>
  <si>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</si>
  <si>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</si>
  <si>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</si>
  <si>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</si>
  <si>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</si>
  <si>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</si>
  <si>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</si>
  <si>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</si>
  <si>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</si>
  <si>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</si>
  <si>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</si>
  <si>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</si>
  <si>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</si>
  <si>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</si>
  <si>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</si>
  <si>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</si>
  <si>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</si>
  <si>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</si>
  <si>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</si>
  <si>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</si>
  <si>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</si>
  <si>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</si>
  <si>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</si>
  <si>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</si>
  <si>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</si>
  <si>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</si>
  <si>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</si>
  <si>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</si>
  <si>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</si>
  <si>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</si>
  <si>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</si>
  <si>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</si>
  <si>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</si>
  <si>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</si>
  <si>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</si>
  <si>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</si>
  <si>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</si>
  <si>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</si>
  <si>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</si>
  <si>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</si>
  <si>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</si>
  <si>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</si>
  <si>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</si>
  <si>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</si>
  <si>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</si>
  <si>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</si>
  <si>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</si>
  <si>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</si>
  <si>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</si>
  <si>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</si>
  <si>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</si>
  <si>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</si>
  <si>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</si>
  <si>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</si>
  <si>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</si>
  <si>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</si>
  <si>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</si>
  <si>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</si>
  <si>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</si>
  <si>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</si>
  <si>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</si>
  <si>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</si>
  <si>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</si>
  <si>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</si>
  <si>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</si>
  <si>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</si>
  <si>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</si>
  <si>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</si>
  <si>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</si>
  <si>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</si>
  <si>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</si>
  <si>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</si>
  <si>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</si>
  <si>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</si>
  <si>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</si>
  <si>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</si>
  <si>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</si>
  <si>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</si>
  <si>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</si>
  <si>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</si>
  <si>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</si>
  <si>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</si>
  <si>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</si>
  <si>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</si>
  <si>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</si>
  <si>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</si>
  <si>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</si>
  <si>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</si>
  <si>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</si>
  <si>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</si>
  <si>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</si>
  <si>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</si>
  <si>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</si>
  <si>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</si>
  <si>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</si>
  <si>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</si>
  <si>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</si>
  <si>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</si>
  <si>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</si>
  <si>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</si>
  <si>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</si>
  <si>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</si>
  <si>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</si>
  <si>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</si>
  <si>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</si>
  <si>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</si>
  <si>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</si>
  <si>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</si>
  <si>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</si>
  <si>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</si>
  <si>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</si>
  <si>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</si>
  <si>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</si>
  <si>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</si>
  <si>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</si>
  <si>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</si>
  <si>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</si>
  <si>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</si>
  <si>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</si>
  <si>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</si>
  <si>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</si>
  <si>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</si>
  <si>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</si>
  <si>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</si>
  <si>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</si>
  <si>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</si>
  <si>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</si>
  <si>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</si>
  <si>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</si>
  <si>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</si>
  <si>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</si>
  <si>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</si>
  <si>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</si>
  <si>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</si>
  <si>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</si>
  <si>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</si>
  <si>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</si>
  <si>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</si>
  <si>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</si>
  <si>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</si>
  <si>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</si>
  <si>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</si>
  <si>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</si>
  <si>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</si>
  <si>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</si>
  <si>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</si>
  <si>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</si>
  <si>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</si>
  <si>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</si>
  <si>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</si>
  <si>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</si>
  <si>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</si>
  <si>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</si>
  <si>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</si>
  <si>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</si>
  <si>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</si>
  <si>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</si>
  <si>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</si>
  <si>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</si>
  <si>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</si>
  <si>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</si>
  <si>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</si>
  <si>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</si>
  <si>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</si>
  <si>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</si>
  <si>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</si>
  <si>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</si>
  <si>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</si>
  <si>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</si>
  <si>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</si>
  <si>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</si>
  <si>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</si>
  <si>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</si>
  <si>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</si>
  <si>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</si>
  <si>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</si>
  <si>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</si>
  <si>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</si>
  <si>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</si>
  <si>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</si>
  <si>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</si>
  <si>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</si>
  <si>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</si>
  <si>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</si>
  <si>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</si>
  <si>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</si>
  <si>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</si>
  <si>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</si>
  <si>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</si>
  <si>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</si>
  <si>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</si>
  <si>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</si>
  <si>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</si>
  <si>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</si>
  <si>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</si>
  <si>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</si>
  <si>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</si>
  <si>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</si>
  <si>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</si>
  <si>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</si>
  <si>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</si>
  <si>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</si>
  <si>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</si>
  <si>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</si>
  <si>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</si>
  <si>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</si>
  <si>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</si>
  <si>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</si>
  <si>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</si>
  <si>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</si>
  <si>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</si>
  <si>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</si>
  <si>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</si>
  <si>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</si>
  <si>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</si>
  <si>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</si>
  <si>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</si>
  <si>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</si>
  <si>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</si>
  <si>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</si>
  <si>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</si>
  <si>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</si>
  <si>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</si>
  <si>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</si>
  <si>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</si>
  <si>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</si>
  <si>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</si>
  <si>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</si>
  <si>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</si>
  <si>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</si>
  <si>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</si>
  <si>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</si>
  <si>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</si>
  <si>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</si>
  <si>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</si>
  <si>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</si>
  <si>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</si>
  <si>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</si>
  <si>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</si>
  <si>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</si>
  <si>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</si>
  <si>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</si>
  <si>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</si>
  <si>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</si>
  <si>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</si>
  <si>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</si>
  <si>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</si>
  <si>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</si>
  <si>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</si>
  <si>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</si>
  <si>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</si>
  <si>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</si>
  <si>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</si>
  <si>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</si>
  <si>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</si>
  <si>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</si>
  <si>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</si>
  <si>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</si>
  <si>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</si>
  <si>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</si>
  <si>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</si>
  <si>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</si>
  <si>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</si>
  <si>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</si>
  <si>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</si>
  <si>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</si>
  <si>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</si>
  <si>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</si>
  <si>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</si>
  <si>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</si>
  <si>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</si>
  <si>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</si>
  <si>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</si>
  <si>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</si>
  <si>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</si>
  <si>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</si>
  <si>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</si>
  <si>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</si>
  <si>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</si>
  <si>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</si>
  <si>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</si>
  <si>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</si>
  <si>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</si>
  <si>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</si>
  <si>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</si>
  <si>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</si>
  <si>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</si>
  <si>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</si>
  <si>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</si>
  <si>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</si>
  <si>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</si>
  <si>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</si>
  <si>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</si>
  <si>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</si>
  <si>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</si>
  <si>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</si>
  <si>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</si>
  <si>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</si>
  <si>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</si>
  <si>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</si>
  <si>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</si>
  <si>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</si>
  <si>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</si>
  <si>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</si>
  <si>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</si>
  <si>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</si>
  <si>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</si>
  <si>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</si>
  <si>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</si>
  <si>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</si>
  <si>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</si>
  <si>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</si>
  <si>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</si>
  <si>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</si>
  <si>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</si>
  <si>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</si>
  <si>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</si>
  <si>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</si>
  <si>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</si>
  <si>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</si>
  <si>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</si>
  <si>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</si>
  <si>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</si>
  <si>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</si>
  <si>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</si>
  <si>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</si>
  <si>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</si>
  <si>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</si>
  <si>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</si>
  <si>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</si>
  <si>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</si>
  <si>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</si>
  <si>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</si>
  <si>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</si>
  <si>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</si>
  <si>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</si>
  <si>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</si>
  <si>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</si>
  <si>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</si>
  <si>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</si>
  <si>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</si>
  <si>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</si>
  <si>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</si>
  <si>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</si>
  <si>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</si>
  <si>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</si>
  <si>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</si>
  <si>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</si>
  <si>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</si>
  <si>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</si>
  <si>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</si>
  <si>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</si>
  <si>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</si>
  <si>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</si>
  <si>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</si>
  <si>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</si>
  <si>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</si>
  <si>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</si>
  <si>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</si>
  <si>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</si>
  <si>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</si>
  <si>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</si>
  <si>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</si>
  <si>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</si>
  <si>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</si>
  <si>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</si>
  <si>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</si>
  <si>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</si>
  <si>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</si>
  <si>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</si>
  <si>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</si>
  <si>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</si>
  <si>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</si>
  <si>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</si>
  <si>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</si>
  <si>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</si>
  <si>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</si>
  <si>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</si>
  <si>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</si>
  <si>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</si>
  <si>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</si>
  <si>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</si>
  <si>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</si>
  <si>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</si>
  <si>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</si>
  <si>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</si>
  <si>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</si>
  <si>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</si>
  <si>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</si>
  <si>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</si>
  <si>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</si>
  <si>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</si>
  <si>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</si>
  <si>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</si>
  <si>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</si>
  <si>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</si>
  <si>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</si>
  <si>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</si>
  <si>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</si>
  <si>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</si>
  <si>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</si>
  <si>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</si>
  <si>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</si>
  <si>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</si>
  <si>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</si>
  <si>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</si>
  <si>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</si>
  <si>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</si>
  <si>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</si>
  <si>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</si>
  <si>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</si>
  <si>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</si>
  <si>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</si>
  <si>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</si>
  <si>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</si>
  <si>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</si>
  <si>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</si>
  <si>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</si>
  <si>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</si>
  <si>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</si>
  <si>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</si>
  <si>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</si>
  <si>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</si>
  <si>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</si>
  <si>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</si>
  <si>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</si>
  <si>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</si>
  <si>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</si>
  <si>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</si>
  <si>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</si>
  <si>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</si>
  <si>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</si>
  <si>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</si>
  <si>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</si>
  <si>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</si>
  <si>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</si>
  <si>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</si>
  <si>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</si>
  <si>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</si>
  <si>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</si>
  <si>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</si>
  <si>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</si>
  <si>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</si>
  <si>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</si>
  <si>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</si>
  <si>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</si>
  <si>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</si>
  <si>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</si>
  <si>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</si>
  <si>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</si>
  <si>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</si>
  <si>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</si>
  <si>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</si>
  <si>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</si>
  <si>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</si>
  <si>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</si>
  <si>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</si>
  <si>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</si>
  <si>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</si>
  <si>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</si>
  <si>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</si>
  <si>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</si>
  <si>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</si>
  <si>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</si>
  <si>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</si>
  <si>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</si>
  <si>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</si>
  <si>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</si>
  <si>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</si>
  <si>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</si>
  <si>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</si>
  <si>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</si>
  <si>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</si>
  <si>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</si>
  <si>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</si>
  <si>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</si>
  <si>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</si>
  <si>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</si>
  <si>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</si>
  <si>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</si>
  <si>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</si>
  <si>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</si>
  <si>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</si>
  <si>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</si>
  <si>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</si>
  <si>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</si>
  <si>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</si>
  <si>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</si>
  <si>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</si>
  <si>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</si>
  <si>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</si>
  <si>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</si>
  <si>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</si>
  <si>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</si>
  <si>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</si>
  <si>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</si>
  <si>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</si>
  <si>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</si>
  <si>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</si>
  <si>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</si>
  <si>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</si>
  <si>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</si>
  <si>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</si>
  <si>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</si>
  <si>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</si>
  <si>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</si>
  <si>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</si>
  <si>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</si>
  <si>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</si>
  <si>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</si>
  <si>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</si>
  <si>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</si>
  <si>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</si>
  <si>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</si>
  <si>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</si>
  <si>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</si>
  <si>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</si>
  <si>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</si>
  <si>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</si>
  <si>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</si>
  <si>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</si>
  <si>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</si>
  <si>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</si>
  <si>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</si>
  <si>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</si>
  <si>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</si>
  <si>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</si>
  <si>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</si>
  <si>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</si>
  <si>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</si>
  <si>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</si>
  <si>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</si>
  <si>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</si>
  <si>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</si>
  <si>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</si>
  <si>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</si>
  <si>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</si>
  <si>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</si>
  <si>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</si>
  <si>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</si>
  <si>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</si>
  <si>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</si>
  <si>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</si>
  <si>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</si>
  <si>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</si>
  <si>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</si>
  <si>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</si>
  <si>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</si>
  <si>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</si>
  <si>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</si>
  <si>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</si>
  <si>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</si>
  <si>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</si>
  <si>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</si>
  <si>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</si>
  <si>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</si>
  <si>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</si>
  <si>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</si>
  <si>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</si>
  <si>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</si>
  <si>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</si>
  <si>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</si>
  <si>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</si>
  <si>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</si>
  <si>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</si>
  <si>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</si>
  <si>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</si>
  <si>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</si>
  <si>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</si>
  <si>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</si>
  <si>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</si>
  <si>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</si>
  <si>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</si>
  <si>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</si>
  <si>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</si>
  <si>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</si>
  <si>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</si>
  <si>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</si>
  <si>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</si>
  <si>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</si>
  <si>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</si>
  <si>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</si>
  <si>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</si>
  <si>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</si>
  <si>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</si>
  <si>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</si>
  <si>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</si>
  <si>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</si>
  <si>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</si>
  <si>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</si>
  <si>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</si>
  <si>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</si>
  <si>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</si>
  <si>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</si>
  <si>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</si>
  <si>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</si>
  <si>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</si>
  <si>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</si>
  <si>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</si>
  <si>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</si>
  <si>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</si>
  <si>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</si>
  <si>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</si>
  <si>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</si>
  <si>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</si>
  <si>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</si>
  <si>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</si>
  <si>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</si>
  <si>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</si>
  <si>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</si>
  <si>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</si>
  <si>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</si>
  <si>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</si>
  <si>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</si>
  <si>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</si>
  <si>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</si>
  <si>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</si>
  <si>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</si>
  <si>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</si>
  <si>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</si>
  <si>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</si>
  <si>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</si>
  <si>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</si>
  <si>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</si>
  <si>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</si>
  <si>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</si>
  <si>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</si>
  <si>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</si>
  <si>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</si>
  <si>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</si>
  <si>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</si>
  <si>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</si>
  <si>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</si>
  <si>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</si>
  <si>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</si>
  <si>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</si>
  <si>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</si>
  <si>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</si>
  <si>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</si>
  <si>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</si>
  <si>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</si>
  <si>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</si>
  <si>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</si>
  <si>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</si>
  <si>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</si>
  <si>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</si>
  <si>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</si>
  <si>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</si>
  <si>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</si>
  <si>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</si>
  <si>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</si>
  <si>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</si>
  <si>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</si>
  <si>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</si>
  <si>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</si>
  <si>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</si>
  <si>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</si>
  <si>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</si>
  <si>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</si>
  <si>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</si>
  <si>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</si>
  <si>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</si>
  <si>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</si>
  <si>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</si>
  <si>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</si>
  <si>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</si>
  <si>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</si>
  <si>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</si>
  <si>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</si>
  <si>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</si>
  <si>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</si>
  <si>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</si>
  <si>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</si>
  <si>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</si>
  <si>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</si>
  <si>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</si>
  <si>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</si>
  <si>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</si>
  <si>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</si>
  <si>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</si>
  <si>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</si>
  <si>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</si>
  <si>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</si>
  <si>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</si>
  <si>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</si>
  <si>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</si>
  <si>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</si>
  <si>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</si>
  <si>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</si>
  <si>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</si>
  <si>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</si>
  <si>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</si>
  <si>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</si>
  <si>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</si>
  <si>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</si>
  <si>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</si>
  <si>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</si>
  <si>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</si>
  <si>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</si>
  <si>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</si>
  <si>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</si>
  <si>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</si>
  <si>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</si>
  <si>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</si>
  <si>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</si>
  <si>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</si>
  <si>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</si>
  <si>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</si>
  <si>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</si>
  <si>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</si>
  <si>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</si>
  <si>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</si>
  <si>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</si>
  <si>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</si>
  <si>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</si>
  <si>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</si>
  <si>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</si>
  <si>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</si>
  <si>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</si>
  <si>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</si>
  <si>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</si>
  <si>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</si>
  <si>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</si>
  <si>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</si>
  <si>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</si>
  <si>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</si>
  <si>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</si>
  <si>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</si>
  <si>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</si>
  <si>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</si>
  <si>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</si>
  <si>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</si>
  <si>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</si>
  <si>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</si>
  <si>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</si>
  <si>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</si>
  <si>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</si>
  <si>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</si>
  <si>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</si>
  <si>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</si>
  <si>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</si>
  <si>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</si>
  <si>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</si>
  <si>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</si>
  <si>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</si>
  <si>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</si>
  <si>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</si>
  <si>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</si>
  <si>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</si>
  <si>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</si>
  <si>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</si>
  <si>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</si>
  <si>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</si>
  <si>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</si>
  <si>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</si>
  <si>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</si>
  <si>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</si>
  <si>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</si>
  <si>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</si>
  <si>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</si>
  <si>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</si>
  <si>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</si>
  <si>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</si>
  <si>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</si>
  <si>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</si>
  <si>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</si>
  <si>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</si>
  <si>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</si>
  <si>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</si>
  <si>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</si>
  <si>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</si>
  <si>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</si>
  <si>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</si>
  <si>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</si>
  <si>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</si>
  <si>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</si>
  <si>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</si>
  <si>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</si>
  <si>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</si>
  <si>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</si>
  <si>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</si>
  <si>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</si>
  <si>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</si>
  <si>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</si>
  <si>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</si>
  <si>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</si>
  <si>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</si>
  <si>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</si>
  <si>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</si>
  <si>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</si>
  <si>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</si>
  <si>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</si>
  <si>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</si>
  <si>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</si>
  <si>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</si>
  <si>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</si>
  <si>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</si>
  <si>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</si>
  <si>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</si>
  <si>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</si>
  <si>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</si>
  <si>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</si>
  <si>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</si>
  <si>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</si>
  <si>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</si>
  <si>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</si>
  <si>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</si>
  <si>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</si>
  <si>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</si>
  <si>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</si>
  <si>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</si>
  <si>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</si>
  <si>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</si>
  <si>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</si>
  <si>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</si>
  <si>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</si>
  <si>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</si>
  <si>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</si>
  <si>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</si>
  <si>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</si>
  <si>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</si>
  <si>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</si>
  <si>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</si>
  <si>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</si>
  <si>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</si>
  <si>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</si>
  <si>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</si>
  <si>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</si>
  <si>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</si>
  <si>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</si>
  <si>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</si>
  <si>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</si>
  <si>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</si>
  <si>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</si>
  <si>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</si>
  <si>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</si>
  <si>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</si>
  <si>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</si>
  <si>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</si>
  <si>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</si>
  <si>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</si>
  <si>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</si>
  <si>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</si>
  <si>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</si>
  <si>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</si>
  <si>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</si>
  <si>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</si>
  <si>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</si>
  <si>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</si>
  <si>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</si>
  <si>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</si>
  <si>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</si>
  <si>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</si>
  <si>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</si>
  <si>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</si>
  <si>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</si>
  <si>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</si>
  <si>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</si>
  <si>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</si>
  <si>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</si>
  <si>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</si>
  <si>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</si>
  <si>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</si>
  <si>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</si>
  <si>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</si>
  <si>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</si>
  <si>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</si>
  <si>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</si>
  <si>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</si>
  <si>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</si>
  <si>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</si>
  <si>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</si>
  <si>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</si>
  <si>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</si>
  <si>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</si>
  <si>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</si>
  <si>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</si>
  <si>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</si>
  <si>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</si>
  <si>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</si>
  <si>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</si>
  <si>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</si>
  <si>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</si>
  <si>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</si>
  <si>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</si>
  <si>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</si>
  <si>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</si>
  <si>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</si>
  <si>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</si>
  <si>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</si>
  <si>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</si>
  <si>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</si>
  <si>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</si>
  <si>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</si>
  <si>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</si>
  <si>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</si>
  <si>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</si>
  <si>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</si>
  <si>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</si>
  <si>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</si>
  <si>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</si>
  <si>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</si>
  <si>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</si>
  <si>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</si>
  <si>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</si>
  <si>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</si>
  <si>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</si>
  <si>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</si>
  <si>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</si>
  <si>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</si>
  <si>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</si>
  <si>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</si>
  <si>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</si>
  <si>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</si>
  <si>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</si>
  <si>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</si>
  <si>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</si>
  <si>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</si>
  <si>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</si>
  <si>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</si>
  <si>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</si>
  <si>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</si>
  <si>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</si>
  <si>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</si>
  <si>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</si>
  <si>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</si>
  <si>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</si>
  <si>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</si>
  <si>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</si>
  <si>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</si>
  <si>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</si>
  <si>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</si>
  <si>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</si>
  <si>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</si>
  <si>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</si>
  <si>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</si>
  <si>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</si>
  <si>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</si>
  <si>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</si>
  <si>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</si>
  <si>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</si>
  <si>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</si>
  <si>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</si>
  <si>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</si>
  <si>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</si>
  <si>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</si>
  <si>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</si>
  <si>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</si>
  <si>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</si>
  <si>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</si>
  <si>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</si>
  <si>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</si>
  <si>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</si>
  <si>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</si>
  <si>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</si>
  <si>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</si>
  <si>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</si>
  <si>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</si>
  <si>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</si>
  <si>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</si>
  <si>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</si>
  <si>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</si>
  <si>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</si>
  <si>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</si>
  <si>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</si>
  <si>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</si>
  <si>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</si>
  <si>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</si>
  <si>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</si>
  <si>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</si>
  <si>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</si>
  <si>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</si>
  <si>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</si>
  <si>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</si>
  <si>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</si>
  <si>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</si>
  <si>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</si>
  <si>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</si>
  <si>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</si>
  <si>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</si>
  <si>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</si>
  <si>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</si>
  <si>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</si>
  <si>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</si>
  <si>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</si>
  <si>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</si>
  <si>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</si>
  <si>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</si>
  <si>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</si>
  <si>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</si>
  <si>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</si>
  <si>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</si>
  <si>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</si>
  <si>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</si>
  <si>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</si>
  <si>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</si>
  <si>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</si>
  <si>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</si>
  <si>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</si>
  <si>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</si>
  <si>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</si>
  <si>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</si>
  <si>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</si>
  <si>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</si>
  <si>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</si>
  <si>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</si>
  <si>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</si>
  <si>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</si>
  <si>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</si>
  <si>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</si>
  <si>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</si>
  <si>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</si>
  <si>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</si>
  <si>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</si>
  <si>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</si>
  <si>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</si>
  <si>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</si>
  <si>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</si>
  <si>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</si>
  <si>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</si>
  <si>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</si>
  <si>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</si>
  <si>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</si>
  <si>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</si>
  <si>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</si>
  <si>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</si>
  <si>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</si>
  <si>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</si>
  <si>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</si>
  <si>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</si>
  <si>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</si>
  <si>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</si>
  <si>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</si>
  <si>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</si>
  <si>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</si>
  <si>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</si>
  <si>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</si>
  <si>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</si>
  <si>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</si>
  <si>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</si>
  <si>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</si>
  <si>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</si>
  <si>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</si>
  <si>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</si>
  <si>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</si>
  <si>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</si>
  <si>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</si>
  <si>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</si>
  <si>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</si>
  <si>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</si>
  <si>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</si>
  <si>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</si>
  <si>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</si>
  <si>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</si>
  <si>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</si>
  <si>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</si>
  <si>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</si>
  <si>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</si>
  <si>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</si>
  <si>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</si>
  <si>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</si>
  <si>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</si>
  <si>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</si>
  <si>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</si>
  <si>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</si>
  <si>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</si>
  <si>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</si>
  <si>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</si>
  <si>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</si>
  <si>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</si>
  <si>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</si>
  <si>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</si>
  <si>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</si>
  <si>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</si>
  <si>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</si>
  <si>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</si>
  <si>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</si>
  <si>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</si>
  <si>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</si>
  <si>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</si>
  <si>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</si>
  <si>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</si>
  <si>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</si>
  <si>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</si>
  <si>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</si>
  <si>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</si>
  <si>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</si>
  <si>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</si>
  <si>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</si>
  <si>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</si>
  <si>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</si>
  <si>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</si>
  <si>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</si>
  <si>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</si>
  <si>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</si>
  <si>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</si>
  <si>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</si>
  <si>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</si>
  <si>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</si>
  <si>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</si>
  <si>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</si>
  <si>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</si>
  <si>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</si>
  <si>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</si>
  <si>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</si>
  <si>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</si>
  <si>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</si>
  <si>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</si>
  <si>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</si>
  <si>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</si>
  <si>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</si>
  <si>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</si>
  <si>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</si>
  <si>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</si>
  <si>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</si>
  <si>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</si>
  <si>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</si>
  <si>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</si>
  <si>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</si>
  <si>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</si>
  <si>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</si>
  <si>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</si>
  <si>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</si>
  <si>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</si>
  <si>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</si>
  <si>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</si>
  <si>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</si>
  <si>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</si>
  <si>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</si>
  <si>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</si>
  <si>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</si>
  <si>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</si>
  <si>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</si>
  <si>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</si>
  <si>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</si>
  <si>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</si>
  <si>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</si>
  <si>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</si>
  <si>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</si>
  <si>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</si>
  <si>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</si>
  <si>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</si>
  <si>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</si>
  <si>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</si>
  <si>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</si>
  <si>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</si>
  <si>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</si>
  <si>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</si>
  <si>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</si>
  <si>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</si>
  <si>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</si>
  <si>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</si>
  <si>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</si>
  <si>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</si>
  <si>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</si>
  <si>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</si>
  <si>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</si>
  <si>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</si>
  <si>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</si>
  <si>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</si>
  <si>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</si>
  <si>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</si>
  <si>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</si>
  <si>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</si>
  <si>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</si>
  <si>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</si>
  <si>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</si>
  <si>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</si>
  <si>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</si>
  <si>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</si>
  <si>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</si>
  <si>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</si>
  <si>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</si>
  <si>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</si>
  <si>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</si>
  <si>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</si>
  <si>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</si>
  <si>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</si>
  <si>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</si>
  <si>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</si>
  <si>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</si>
  <si>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</si>
  <si>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</si>
  <si>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</si>
  <si>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</si>
  <si>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</si>
  <si>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</si>
  <si>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</si>
  <si>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</si>
  <si>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</si>
  <si>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</si>
  <si>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</si>
  <si>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</si>
  <si>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</si>
  <si>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</si>
  <si>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</si>
  <si>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</si>
  <si>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</si>
  <si>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</si>
  <si>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</si>
  <si>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</si>
  <si>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</si>
  <si>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</si>
  <si>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</si>
  <si>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</si>
  <si>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</si>
  <si>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</si>
  <si>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</si>
  <si>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</si>
  <si>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</si>
  <si>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</si>
  <si>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</si>
  <si>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</si>
  <si>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</si>
  <si>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</si>
  <si>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</si>
  <si>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</si>
  <si>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</si>
  <si>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</si>
  <si>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</si>
  <si>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</si>
  <si>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</si>
  <si>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</si>
  <si>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</si>
  <si>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</si>
  <si>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</si>
  <si>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</si>
  <si>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</si>
  <si>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</si>
  <si>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</si>
  <si>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</si>
  <si>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</si>
  <si>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</si>
  <si>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</si>
  <si>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</si>
  <si>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</si>
  <si>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</si>
  <si>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</si>
  <si>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</si>
  <si>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</si>
  <si>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</si>
  <si>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</si>
  <si>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</si>
  <si>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</si>
  <si>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</si>
  <si>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</si>
  <si>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</si>
  <si>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</si>
  <si>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</si>
  <si>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</si>
  <si>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</si>
  <si>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</si>
  <si>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</si>
  <si>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</si>
  <si>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</si>
  <si>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</si>
  <si>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</si>
  <si>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</si>
  <si>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</si>
  <si>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</si>
  <si>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</si>
  <si>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</si>
  <si>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</si>
  <si>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</si>
  <si>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</si>
  <si>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</si>
  <si>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</si>
  <si>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</si>
  <si>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</si>
  <si>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</si>
  <si>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</si>
  <si>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</si>
  <si>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</si>
  <si>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</si>
  <si>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</si>
  <si>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</si>
  <si>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</si>
  <si>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</si>
  <si>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</si>
  <si>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</si>
  <si>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</si>
  <si>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</si>
  <si>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</si>
  <si>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</si>
  <si>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</si>
  <si>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</si>
  <si>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</si>
  <si>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</si>
  <si>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</si>
  <si>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</si>
  <si>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</si>
  <si>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</si>
  <si>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</si>
  <si>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</si>
  <si>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</si>
  <si>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</si>
  <si>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</si>
  <si>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</si>
  <si>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</si>
  <si>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</si>
  <si>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</si>
  <si>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</si>
  <si>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</si>
  <si>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</si>
  <si>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</si>
  <si>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</si>
  <si>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</si>
  <si>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</si>
  <si>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</si>
  <si>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</si>
  <si>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</si>
  <si>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</si>
  <si>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</si>
  <si>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</si>
  <si>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</si>
  <si>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</si>
  <si>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</si>
  <si>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</si>
  <si>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</si>
  <si>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</si>
  <si>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</si>
  <si>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</si>
  <si>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</si>
  <si>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</si>
  <si>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</si>
  <si>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</si>
  <si>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</si>
  <si>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</si>
  <si>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</si>
  <si>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</si>
  <si>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</si>
  <si>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</si>
  <si>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</si>
  <si>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</si>
  <si>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</si>
  <si>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</si>
  <si>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</si>
  <si>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</si>
  <si>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</si>
  <si>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</si>
  <si>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</si>
  <si>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</si>
  <si>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</si>
  <si>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</si>
  <si>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</si>
  <si>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</si>
  <si>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</si>
  <si>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</si>
  <si>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</si>
  <si>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</si>
  <si>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</si>
  <si>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</si>
  <si>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</si>
  <si>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</si>
  <si>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</si>
  <si>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</si>
  <si>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</si>
  <si>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</si>
  <si>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</si>
  <si>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</si>
  <si>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</si>
  <si>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</si>
  <si>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</si>
  <si>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</si>
  <si>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</si>
  <si>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</si>
  <si>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</si>
  <si>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</si>
  <si>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</si>
  <si>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</si>
  <si>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</si>
  <si>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</si>
  <si>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</si>
  <si>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</si>
  <si>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</si>
  <si>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</si>
  <si>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</si>
  <si>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</si>
  <si>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</si>
  <si>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</si>
  <si>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</si>
  <si>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</si>
  <si>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</si>
  <si>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</si>
  <si>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</si>
  <si>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</si>
  <si>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</si>
  <si>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</si>
  <si>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</si>
  <si>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</si>
  <si>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</si>
  <si>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</si>
  <si>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</si>
  <si>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</si>
  <si>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</si>
  <si>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</si>
  <si>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</si>
  <si>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</si>
  <si>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</si>
  <si>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</si>
  <si>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</si>
  <si>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</si>
  <si>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</si>
  <si>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</si>
  <si>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</si>
  <si>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</si>
  <si>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</si>
  <si>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</si>
  <si>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</si>
  <si>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</si>
  <si>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</si>
  <si>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</si>
  <si>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</si>
  <si>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</si>
  <si>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</si>
  <si>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</si>
  <si>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</si>
  <si>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</si>
  <si>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</si>
  <si>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</si>
  <si>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</si>
  <si>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</si>
  <si>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</si>
  <si>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</si>
  <si>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</si>
  <si>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</si>
  <si>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</si>
  <si>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</si>
  <si>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</si>
  <si>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</si>
  <si>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</si>
  <si>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</si>
  <si>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</si>
  <si>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</si>
  <si>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</si>
  <si>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</si>
  <si>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</si>
  <si>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</si>
  <si>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</si>
  <si>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</si>
  <si>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</si>
  <si>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</si>
  <si>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</si>
  <si>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</si>
  <si>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</si>
  <si>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</si>
  <si>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</si>
  <si>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</si>
  <si>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</si>
  <si>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</si>
  <si>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</si>
  <si>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</si>
  <si>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</si>
  <si>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</si>
  <si>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</si>
  <si>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</si>
  <si>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</si>
  <si>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</si>
  <si>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</si>
  <si>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</si>
  <si>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</si>
  <si>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</si>
  <si>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</si>
  <si>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</si>
  <si>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</si>
  <si>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</si>
  <si>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</si>
  <si>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</si>
  <si>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</si>
  <si>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</si>
  <si>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</si>
  <si>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</si>
  <si>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</si>
  <si>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</si>
  <si>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</si>
  <si>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</si>
  <si>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</si>
  <si>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</si>
  <si>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</si>
  <si>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</si>
  <si>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</si>
  <si>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</si>
  <si>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</si>
  <si>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</si>
  <si>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</si>
  <si>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</si>
  <si>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</si>
  <si>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</si>
  <si>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</si>
  <si>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</si>
  <si>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</si>
  <si>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</si>
  <si>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</si>
  <si>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</si>
  <si>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</si>
  <si>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</si>
  <si>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</si>
  <si>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</si>
  <si>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</si>
  <si>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</si>
  <si>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</si>
  <si>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</si>
  <si>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</si>
  <si>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</si>
  <si>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</si>
  <si>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</si>
  <si>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</si>
  <si>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</si>
  <si>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</si>
  <si>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</si>
  <si>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</si>
  <si>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</si>
  <si>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</si>
  <si>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</si>
  <si>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</si>
  <si>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</si>
  <si>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</si>
  <si>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</si>
  <si>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</si>
  <si>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</si>
  <si>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</si>
  <si>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</si>
  <si>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</si>
  <si>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</si>
  <si>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</si>
  <si>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</si>
  <si>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</si>
  <si>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</si>
  <si>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</si>
  <si>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</si>
  <si>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</si>
  <si>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</si>
  <si>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</si>
  <si>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</si>
  <si>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</si>
  <si>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</si>
  <si>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</si>
  <si>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</si>
  <si>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</si>
  <si>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</si>
  <si>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</si>
  <si>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</si>
  <si>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</si>
  <si>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</si>
  <si>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</si>
  <si>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</si>
  <si>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</si>
  <si>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</si>
  <si>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</si>
  <si>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</si>
  <si>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</si>
  <si>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</si>
  <si>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</si>
  <si>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</si>
  <si>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</si>
  <si>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</si>
  <si>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</si>
  <si>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</si>
  <si>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</si>
  <si>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</si>
  <si>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</si>
  <si>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</si>
  <si>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</si>
  <si>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</si>
  <si>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</si>
  <si>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</si>
  <si>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</si>
  <si>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</si>
  <si>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</si>
  <si>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</si>
  <si>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</si>
  <si>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</si>
  <si>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</si>
  <si>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</si>
  <si>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</si>
  <si>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</si>
  <si>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</si>
  <si>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</si>
  <si>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</si>
  <si>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</si>
  <si>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</si>
  <si>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</si>
  <si>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</si>
  <si>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</si>
  <si>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</si>
  <si>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</si>
  <si>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</si>
  <si>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</si>
  <si>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</si>
  <si>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</si>
  <si>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</si>
  <si>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</si>
  <si>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</si>
  <si>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</si>
  <si>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</si>
  <si>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</si>
  <si>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</si>
  <si>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</si>
  <si>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</si>
  <si>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</si>
  <si>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</si>
  <si>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</si>
  <si>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</si>
  <si>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</si>
  <si>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</si>
  <si>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</si>
  <si>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</si>
  <si>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</si>
  <si>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</si>
  <si>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</si>
  <si>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</si>
  <si>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</si>
  <si>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</si>
  <si>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</si>
  <si>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</si>
  <si>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</si>
  <si>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</si>
  <si>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</si>
  <si>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</si>
  <si>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</si>
  <si>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</si>
  <si>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</si>
  <si>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</si>
  <si>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</si>
  <si>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</si>
  <si>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</si>
  <si>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</si>
  <si>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</si>
  <si>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</si>
  <si>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</si>
  <si>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</si>
  <si>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</si>
  <si>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</si>
  <si>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</si>
  <si>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</si>
  <si>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</si>
  <si>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</si>
  <si>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</si>
  <si>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</si>
  <si>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</si>
  <si>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</si>
  <si>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</si>
  <si>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</si>
  <si>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</si>
  <si>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</si>
  <si>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</si>
  <si>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</si>
  <si>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</si>
  <si>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</si>
  <si>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</si>
  <si>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</si>
  <si>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</si>
  <si>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</si>
  <si>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</si>
  <si>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</si>
  <si>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</si>
  <si>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</si>
  <si>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</si>
  <si>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</si>
  <si>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</si>
  <si>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</si>
  <si>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</si>
  <si>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</si>
  <si>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</si>
  <si>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</si>
  <si>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</si>
  <si>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</si>
  <si>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</si>
  <si>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</si>
  <si>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</si>
  <si>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</si>
  <si>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</si>
  <si>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</si>
  <si>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</si>
  <si>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</si>
  <si>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</si>
  <si>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</si>
  <si>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</si>
  <si>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</si>
  <si>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</si>
  <si>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</si>
  <si>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</si>
  <si>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</si>
  <si>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</si>
  <si>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</si>
  <si>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</si>
  <si>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</si>
  <si>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</si>
  <si>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</si>
  <si>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</si>
  <si>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</si>
  <si>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</si>
  <si>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</si>
  <si>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</si>
  <si>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</si>
  <si>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</si>
  <si>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</si>
  <si>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</si>
  <si>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</si>
  <si>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</si>
  <si>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</si>
  <si>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</si>
  <si>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</si>
  <si>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</si>
  <si>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</si>
  <si>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</si>
  <si>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</si>
  <si>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</si>
  <si>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</si>
  <si>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</si>
  <si>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</si>
  <si>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</si>
  <si>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</si>
  <si>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</si>
  <si>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</si>
  <si>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</si>
  <si>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</si>
  <si>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</si>
  <si>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</si>
  <si>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</si>
  <si>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</si>
  <si>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</si>
  <si>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</si>
  <si>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</si>
  <si>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</si>
  <si>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</si>
  <si>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</si>
  <si>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</si>
  <si>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</si>
  <si>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</si>
  <si>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</si>
  <si>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</si>
  <si>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</si>
  <si>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</si>
  <si>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</si>
  <si>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</si>
  <si>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</si>
  <si>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</si>
  <si>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</si>
  <si>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</si>
  <si>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</si>
  <si>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</si>
  <si>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</si>
  <si>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</si>
  <si>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</si>
  <si>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</si>
  <si>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</si>
  <si>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</si>
  <si>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</si>
  <si>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</si>
  <si>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</si>
  <si>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</si>
  <si>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</si>
  <si>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</si>
  <si>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</si>
  <si>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</si>
  <si>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</si>
  <si>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</si>
  <si>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</si>
  <si>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</si>
  <si>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</si>
  <si>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</si>
  <si>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</si>
  <si>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</si>
  <si>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</si>
  <si>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</si>
  <si>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</si>
  <si>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</si>
  <si>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</si>
  <si>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</si>
  <si>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</si>
  <si>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</si>
  <si>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</si>
  <si>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</si>
  <si>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</si>
  <si>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</si>
  <si>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</si>
  <si>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</si>
  <si>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</si>
  <si>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</si>
  <si>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</si>
  <si>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</si>
  <si>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</si>
  <si>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</si>
  <si>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</si>
  <si>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</si>
  <si>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</si>
  <si>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</si>
  <si>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</si>
  <si>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</si>
  <si>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</si>
  <si>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</si>
  <si>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</si>
  <si>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</si>
  <si>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</si>
  <si>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</si>
  <si>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</si>
  <si>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</si>
  <si>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</si>
  <si>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</si>
  <si>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</si>
  <si>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</si>
  <si>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</si>
  <si>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</si>
  <si>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</si>
  <si>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</si>
  <si>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</si>
  <si>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</si>
  <si>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</si>
  <si>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</si>
  <si>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</si>
  <si>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</si>
  <si>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</si>
  <si>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</si>
  <si>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</si>
  <si>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</si>
  <si>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</si>
  <si>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</si>
  <si>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</si>
  <si>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</si>
  <si>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</si>
  <si>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</si>
  <si>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</si>
  <si>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</si>
  <si>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</si>
  <si>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</si>
  <si>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</si>
  <si>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</si>
  <si>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</si>
  <si>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</si>
  <si>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</si>
  <si>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</si>
  <si>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</si>
  <si>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</si>
  <si>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</si>
  <si>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</si>
  <si>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</si>
  <si>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</si>
  <si>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</si>
  <si>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</si>
  <si>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</si>
  <si>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</si>
  <si>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</si>
  <si>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</si>
  <si>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</si>
  <si>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</si>
  <si>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</si>
  <si>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</si>
  <si>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</si>
  <si>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</si>
  <si>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</si>
  <si>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</si>
  <si>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</si>
  <si>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</si>
  <si>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</si>
  <si>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</si>
  <si>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</si>
  <si>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</si>
  <si>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</si>
  <si>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</si>
  <si>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</si>
  <si>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</si>
  <si>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</si>
  <si>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</si>
  <si>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</si>
  <si>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</si>
  <si>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</si>
  <si>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</si>
  <si>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</si>
  <si>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</si>
  <si>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</si>
  <si>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</si>
  <si>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</si>
  <si>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</si>
  <si>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</si>
  <si>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</si>
  <si>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</si>
  <si>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</si>
  <si>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</si>
  <si>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</si>
  <si>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</si>
  <si>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</si>
  <si>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</si>
  <si>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</si>
  <si>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</si>
  <si>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</si>
  <si>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</si>
  <si>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</si>
  <si>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</si>
  <si>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</si>
  <si>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</si>
  <si>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</si>
  <si>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</si>
  <si>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</si>
  <si>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</si>
  <si>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</si>
  <si>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</si>
  <si>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</si>
  <si>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</si>
  <si>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</si>
  <si>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</si>
  <si>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</si>
  <si>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</si>
  <si>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</si>
  <si>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</si>
  <si>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</si>
  <si>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</si>
  <si>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</si>
  <si>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</si>
  <si>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</si>
  <si>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</si>
  <si>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</si>
  <si>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</si>
  <si>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</si>
  <si>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</si>
  <si>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</si>
  <si>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</si>
  <si>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</si>
  <si>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</si>
  <si>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</si>
  <si>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</si>
  <si>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</si>
  <si>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</si>
  <si>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</si>
  <si>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</si>
  <si>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</si>
  <si>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</si>
  <si>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</si>
  <si>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</si>
  <si>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</si>
  <si>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</si>
  <si>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</si>
  <si>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</si>
  <si>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</si>
  <si>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</si>
  <si>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</si>
  <si>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</si>
  <si>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</si>
  <si>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</si>
  <si>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</si>
  <si>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</si>
  <si>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</si>
  <si>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</si>
  <si>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</si>
  <si>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</si>
  <si>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</si>
  <si>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</si>
  <si>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</si>
  <si>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</si>
  <si>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</si>
  <si>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</si>
  <si>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</si>
  <si>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</si>
  <si>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</si>
  <si>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</si>
  <si>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</si>
  <si>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</si>
  <si>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</si>
  <si>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</si>
  <si>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</si>
  <si>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</si>
  <si>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</si>
  <si>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</si>
  <si>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</si>
  <si>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</si>
  <si>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</si>
  <si>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</si>
  <si>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</si>
  <si>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</si>
  <si>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</si>
  <si>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</si>
  <si>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</si>
  <si>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</si>
  <si>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</si>
  <si>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</si>
  <si>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</si>
  <si>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</si>
  <si>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</si>
  <si>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</si>
  <si>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</si>
  <si>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</si>
  <si>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</si>
  <si>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</si>
  <si>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</si>
  <si>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</si>
  <si>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</si>
  <si>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</si>
  <si>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</si>
  <si>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</si>
  <si>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</si>
  <si>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</si>
  <si>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</si>
  <si>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</si>
  <si>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</si>
  <si>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</si>
  <si>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</si>
  <si>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</si>
  <si>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</si>
  <si>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</si>
  <si>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</si>
  <si>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</si>
  <si>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</si>
  <si>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</si>
  <si>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</si>
  <si>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</si>
  <si>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</si>
  <si>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</si>
  <si>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</si>
  <si>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</si>
  <si>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</si>
  <si>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</si>
  <si>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</si>
  <si>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</si>
  <si>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</si>
  <si>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</si>
  <si>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</si>
  <si>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</si>
  <si>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</si>
  <si>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</si>
  <si>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</si>
  <si>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</si>
  <si>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</si>
  <si>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</si>
  <si>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</si>
  <si>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</si>
  <si>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</si>
  <si>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</si>
  <si>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</si>
  <si>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</si>
  <si>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</si>
  <si>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</si>
  <si>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</si>
  <si>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</si>
  <si>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</si>
  <si>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</si>
  <si>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</si>
  <si>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</si>
  <si>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</si>
  <si>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</si>
  <si>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</si>
  <si>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</si>
  <si>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</si>
  <si>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</si>
  <si>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</si>
  <si>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</si>
  <si>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</si>
  <si>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</si>
  <si>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</si>
  <si>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</si>
  <si>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</si>
  <si>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</si>
  <si>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</si>
  <si>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</si>
  <si>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</si>
  <si>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</si>
  <si>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</si>
  <si>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</si>
  <si>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</si>
  <si>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</si>
  <si>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</si>
  <si>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</si>
  <si>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</si>
  <si>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</si>
  <si>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</si>
  <si>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</si>
  <si>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</si>
  <si>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</si>
  <si>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</si>
  <si>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</si>
  <si>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</si>
  <si>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</si>
  <si>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</si>
  <si>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</si>
  <si>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</si>
  <si>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</si>
  <si>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</si>
  <si>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</si>
  <si>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</si>
  <si>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</si>
  <si>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</si>
  <si>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</si>
  <si>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</si>
  <si>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</si>
  <si>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</si>
  <si>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</si>
  <si>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</si>
  <si>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</si>
  <si>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</si>
  <si>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</si>
  <si>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</si>
  <si>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</si>
  <si>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</si>
  <si>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</si>
  <si>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</si>
  <si>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</si>
  <si>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</si>
  <si>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</si>
  <si>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</si>
  <si>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</si>
  <si>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</si>
  <si>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</si>
  <si>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</si>
  <si>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</si>
  <si>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</si>
  <si>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</si>
  <si>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</si>
  <si>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</si>
  <si>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</si>
  <si>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</si>
  <si>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</si>
  <si>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</si>
  <si>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</si>
  <si>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</si>
  <si>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</si>
  <si>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</si>
  <si>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</si>
  <si>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</si>
  <si>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</si>
  <si>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</si>
  <si>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</si>
  <si>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</si>
  <si>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</si>
  <si>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</si>
  <si>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</si>
  <si>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</si>
  <si>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</si>
  <si>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</si>
  <si>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</si>
  <si>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</si>
  <si>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</si>
  <si>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</si>
  <si>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</si>
  <si>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</si>
  <si>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</si>
  <si>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</si>
  <si>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</si>
  <si>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</si>
  <si>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</si>
  <si>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</si>
  <si>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</si>
  <si>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</si>
  <si>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</si>
  <si>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</si>
  <si>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</si>
  <si>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</si>
  <si>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</si>
  <si>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</si>
  <si>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</si>
  <si>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</si>
  <si>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</si>
  <si>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</si>
  <si>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</si>
  <si>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</si>
  <si>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</si>
  <si>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</si>
  <si>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</si>
  <si>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</si>
  <si>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</si>
  <si>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</si>
  <si>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</si>
  <si>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</si>
  <si>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</si>
  <si>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</si>
  <si>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</si>
  <si>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</si>
  <si>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</si>
  <si>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</si>
  <si>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</si>
  <si>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</si>
  <si>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</si>
  <si>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</si>
  <si>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</si>
  <si>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</si>
  <si>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</si>
  <si>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</si>
  <si>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</si>
  <si>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</si>
  <si>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</si>
  <si>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</si>
  <si>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</si>
  <si>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</si>
  <si>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</si>
  <si>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</si>
  <si>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</si>
  <si>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</si>
  <si>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</si>
  <si>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</si>
  <si>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</si>
  <si>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</si>
  <si>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</si>
  <si>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</si>
  <si>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</si>
  <si>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</si>
  <si>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</si>
  <si>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</si>
  <si>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</si>
  <si>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</si>
  <si>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</si>
  <si>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</si>
  <si>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</si>
  <si>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</si>
  <si>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</si>
  <si>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</si>
  <si>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</si>
  <si>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</si>
  <si>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</si>
  <si>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</si>
  <si>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</si>
  <si>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</si>
  <si>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</si>
  <si>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</si>
  <si>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</si>
  <si>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</si>
  <si>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</si>
  <si>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</si>
  <si>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</si>
  <si>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</si>
  <si>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</si>
  <si>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</si>
  <si>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</si>
  <si>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</si>
  <si>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</si>
  <si>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</si>
  <si>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</si>
  <si>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</si>
  <si>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</si>
  <si>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</si>
  <si>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</si>
  <si>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</si>
  <si>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</si>
  <si>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</si>
  <si>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</si>
  <si>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</si>
  <si>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</si>
  <si>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</si>
  <si>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</si>
  <si>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</si>
  <si>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</si>
  <si>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</si>
  <si>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</si>
  <si>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</si>
  <si>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</si>
  <si>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</si>
  <si>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</si>
  <si>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</si>
  <si>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</si>
  <si>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</si>
  <si>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</si>
  <si>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</si>
  <si>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</si>
  <si>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</si>
  <si>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</si>
  <si>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</si>
  <si>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</si>
  <si>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</si>
  <si>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</si>
  <si>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</si>
  <si>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</si>
  <si>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</si>
  <si>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</si>
  <si>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</si>
  <si>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</si>
  <si>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</si>
  <si>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</si>
  <si>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</si>
  <si>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</si>
  <si>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</si>
  <si>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</si>
  <si>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</si>
  <si>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</si>
  <si>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</si>
  <si>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</si>
  <si>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</si>
  <si>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</si>
  <si>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</si>
  <si>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</si>
  <si>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</si>
  <si>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</si>
  <si>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</si>
  <si>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</si>
  <si>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</si>
  <si>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</si>
  <si>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</si>
  <si>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</si>
  <si>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</si>
  <si>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</si>
  <si>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</si>
  <si>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</si>
  <si>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</si>
  <si>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</si>
  <si>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</si>
  <si>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</si>
  <si>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</si>
  <si>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</si>
  <si>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</si>
  <si>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</si>
  <si>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</si>
  <si>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</si>
  <si>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</si>
  <si>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</si>
  <si>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</si>
  <si>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</si>
  <si>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</si>
  <si>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</si>
  <si>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</si>
  <si>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</si>
  <si>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</si>
  <si>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</si>
  <si>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</si>
  <si>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</si>
  <si>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</si>
  <si>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</si>
  <si>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</si>
  <si>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</si>
  <si>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</si>
  <si>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</si>
  <si>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</si>
  <si>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</si>
  <si>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</si>
  <si>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</si>
  <si>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</si>
  <si>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</si>
  <si>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</si>
  <si>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</si>
  <si>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</si>
  <si>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</si>
  <si>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</si>
  <si>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</si>
  <si>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</si>
  <si>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</si>
  <si>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</si>
  <si>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</si>
  <si>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</si>
  <si>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</si>
  <si>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</si>
  <si>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</si>
  <si>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</si>
  <si>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</si>
  <si>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</si>
  <si>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</si>
  <si>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</si>
  <si>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</si>
  <si>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</si>
  <si>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</si>
  <si>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</si>
  <si>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</si>
  <si>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</si>
  <si>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</si>
  <si>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</si>
  <si>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</si>
  <si>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</si>
  <si>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</si>
  <si>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</si>
  <si>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</si>
  <si>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</si>
  <si>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</si>
  <si>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</si>
  <si>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</si>
  <si>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</si>
  <si>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</si>
  <si>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</si>
  <si>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</si>
  <si>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</si>
  <si>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</si>
  <si>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</si>
  <si>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</si>
  <si>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</si>
  <si>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</si>
  <si>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</si>
  <si>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</si>
  <si>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</si>
  <si>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</si>
  <si>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</si>
  <si>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</si>
  <si>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</si>
  <si>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</si>
  <si>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</si>
  <si>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</si>
  <si>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</si>
  <si>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</si>
  <si>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</si>
  <si>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</si>
  <si>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</si>
  <si>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</si>
  <si>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</si>
  <si>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</si>
  <si>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</si>
  <si>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</si>
  <si>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</si>
  <si>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</si>
  <si>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</si>
  <si>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</si>
  <si>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</si>
  <si>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</si>
  <si>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</si>
  <si>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</si>
  <si>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</si>
  <si>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</si>
  <si>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</si>
  <si>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</si>
  <si>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</si>
  <si>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</si>
  <si>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</si>
  <si>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</si>
  <si>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</si>
  <si>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</si>
  <si>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</si>
  <si>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</si>
  <si>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</si>
  <si>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</si>
  <si>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</si>
  <si>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</si>
  <si>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</si>
  <si>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</si>
  <si>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</si>
  <si>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</si>
  <si>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</si>
  <si>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</si>
  <si>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</si>
  <si>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</si>
  <si>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</si>
  <si>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</si>
  <si>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</si>
  <si>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</si>
  <si>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</si>
  <si>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</si>
  <si>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</si>
  <si>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</si>
  <si>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</si>
  <si>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</si>
  <si>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</si>
  <si>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</si>
  <si>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</si>
  <si>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</si>
  <si>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</si>
  <si>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</si>
  <si>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</si>
  <si>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</si>
  <si>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</si>
  <si>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</si>
  <si>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</si>
  <si>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</si>
  <si>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</si>
  <si>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</si>
  <si>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</si>
  <si>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</si>
  <si>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</si>
  <si>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</si>
  <si>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</si>
  <si>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</si>
  <si>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</si>
  <si>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</si>
  <si>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</si>
  <si>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</si>
  <si>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</si>
  <si>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</si>
  <si>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</si>
  <si>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</si>
  <si>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</si>
  <si>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</si>
  <si>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</si>
  <si>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</si>
  <si>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</si>
  <si>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</si>
  <si>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</si>
  <si>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</si>
  <si>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</si>
  <si>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</si>
  <si>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</si>
  <si>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</si>
  <si>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</si>
  <si>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</si>
  <si>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</si>
  <si>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</si>
  <si>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</si>
  <si>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</si>
  <si>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</si>
  <si>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</si>
  <si>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</si>
  <si>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</si>
  <si>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</si>
  <si>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</si>
  <si>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</si>
  <si>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</si>
  <si>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</si>
  <si>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</si>
  <si>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</si>
  <si>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</si>
  <si>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</si>
  <si>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</si>
  <si>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</si>
  <si>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</si>
  <si>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</si>
  <si>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</si>
  <si>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</si>
  <si>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</si>
  <si>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</si>
  <si>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</si>
  <si>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</si>
  <si>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</si>
  <si>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</si>
  <si>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</si>
  <si>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</si>
  <si>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</si>
  <si>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</si>
  <si>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</si>
  <si>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</si>
  <si>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</si>
  <si>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</si>
  <si>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</si>
  <si>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</si>
  <si>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</si>
  <si>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</si>
  <si>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</si>
  <si>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</si>
  <si>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</si>
  <si>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</si>
  <si>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</si>
  <si>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</si>
  <si>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</si>
  <si>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</si>
  <si>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</si>
  <si>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</si>
  <si>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</si>
  <si>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</si>
  <si>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</si>
  <si>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</si>
  <si>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</si>
  <si>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</si>
  <si>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</si>
  <si>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</si>
  <si>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</si>
  <si>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</si>
  <si>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</si>
  <si>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</si>
  <si>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</si>
  <si>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</si>
  <si>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</si>
  <si>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</si>
  <si>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</si>
  <si>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</si>
  <si>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</si>
  <si>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</si>
  <si>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</si>
  <si>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</si>
  <si>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</si>
  <si>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</si>
  <si>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</si>
  <si>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</si>
  <si>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</si>
  <si>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</si>
  <si>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</si>
  <si>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</si>
  <si>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</si>
  <si>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</si>
  <si>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</si>
  <si>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</si>
  <si>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</si>
  <si>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</si>
  <si>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</si>
  <si>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</si>
  <si>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</si>
  <si>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</si>
  <si>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</si>
  <si>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</si>
  <si>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</si>
  <si>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</si>
  <si>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</si>
  <si>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</si>
  <si>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</si>
  <si>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</si>
  <si>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</si>
  <si>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</si>
  <si>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</si>
  <si>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</si>
  <si>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</si>
  <si>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</si>
  <si>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</si>
  <si>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</si>
  <si>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</si>
  <si>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</si>
  <si>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</si>
  <si>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</si>
  <si>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</si>
  <si>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</si>
  <si>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</si>
  <si>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</si>
  <si>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</si>
  <si>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</si>
  <si>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</si>
  <si>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</si>
  <si>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</si>
  <si>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</si>
  <si>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</si>
  <si>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</si>
  <si>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</si>
  <si>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</si>
  <si>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</si>
  <si>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</si>
  <si>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</si>
  <si>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</si>
  <si>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</si>
  <si>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</si>
  <si>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</si>
  <si>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</si>
  <si>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</si>
  <si>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</si>
  <si>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</si>
  <si>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</si>
  <si>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</si>
  <si>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</si>
  <si>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</si>
  <si>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</si>
  <si>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</si>
  <si>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</si>
  <si>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</si>
  <si>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</si>
  <si>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</si>
  <si>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</si>
  <si>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</si>
  <si>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</si>
  <si>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</si>
  <si>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</si>
  <si>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</si>
  <si>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</si>
  <si>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</si>
  <si>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</si>
  <si>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</si>
  <si>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</si>
  <si>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</si>
  <si>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</si>
  <si>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</si>
  <si>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</si>
  <si>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</si>
  <si>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</si>
  <si>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</si>
  <si>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</si>
  <si>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</si>
  <si>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</si>
  <si>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</si>
  <si>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</si>
  <si>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</si>
  <si>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</si>
  <si>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</si>
  <si>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</si>
  <si>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</si>
  <si>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</si>
  <si>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</si>
  <si>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</si>
  <si>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</si>
  <si>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</si>
  <si>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</si>
  <si>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</si>
  <si>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</si>
  <si>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</si>
  <si>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</si>
  <si>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</si>
  <si>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</si>
  <si>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</si>
  <si>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</si>
  <si>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</si>
  <si>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</si>
  <si>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</si>
  <si>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</si>
  <si>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</si>
  <si>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</si>
  <si>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</si>
  <si>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</si>
  <si>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</si>
  <si>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</si>
  <si>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</si>
  <si>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</si>
  <si>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</si>
  <si>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</si>
  <si>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</si>
  <si>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</si>
  <si>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</si>
  <si>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</si>
  <si>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</si>
  <si>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</si>
  <si>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</si>
  <si>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</si>
  <si>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</si>
  <si>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</si>
  <si>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</si>
  <si>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</si>
  <si>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</si>
  <si>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</si>
  <si>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</si>
  <si>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</si>
  <si>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</si>
  <si>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</si>
  <si>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</si>
  <si>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</si>
  <si>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</si>
  <si>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</si>
  <si>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</si>
  <si>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</si>
  <si>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</si>
  <si>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</si>
  <si>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</si>
  <si>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</si>
  <si>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</si>
  <si>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</si>
  <si>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</si>
  <si>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</si>
  <si>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</si>
  <si>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</si>
  <si>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</si>
  <si>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</si>
  <si>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</si>
  <si>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</si>
  <si>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</si>
  <si>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</si>
  <si>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</si>
  <si>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</si>
  <si>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</si>
  <si>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</si>
  <si>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</si>
  <si>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</si>
  <si>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</si>
  <si>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</si>
  <si>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</si>
  <si>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</si>
  <si>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</si>
  <si>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</si>
  <si>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</si>
  <si>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</si>
  <si>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</si>
  <si>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</si>
  <si>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</si>
  <si>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</si>
  <si>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</si>
  <si>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</si>
  <si>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</si>
  <si>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</si>
  <si>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</si>
  <si>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</si>
  <si>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</si>
  <si>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</si>
  <si>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</si>
  <si>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</si>
  <si>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</si>
  <si>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</si>
  <si>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</si>
  <si>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</si>
  <si>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</si>
  <si>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</si>
  <si>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</si>
  <si>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</si>
  <si>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</si>
  <si>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</si>
  <si>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</si>
  <si>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</si>
  <si>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</si>
  <si>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</si>
  <si>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</si>
  <si>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</si>
  <si>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</si>
  <si>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</si>
  <si>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</si>
  <si>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</si>
  <si>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</si>
  <si>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</si>
  <si>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</si>
  <si>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</si>
  <si>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</si>
  <si>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</si>
  <si>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</si>
  <si>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</si>
  <si>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</si>
  <si>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</si>
  <si>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</si>
  <si>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</si>
  <si>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</si>
  <si>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</si>
  <si>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</si>
  <si>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</si>
  <si>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</si>
  <si>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</si>
  <si>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</si>
  <si>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</si>
  <si>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</si>
  <si>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</si>
  <si>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</si>
  <si>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</si>
  <si>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</si>
  <si>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</si>
  <si>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</si>
  <si>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</si>
  <si>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</si>
  <si>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</si>
  <si>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</si>
  <si>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</si>
  <si>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</si>
  <si>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</si>
  <si>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</si>
  <si>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</si>
  <si>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</si>
  <si>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</si>
  <si>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</si>
  <si>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</si>
  <si>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</si>
  <si>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</si>
  <si>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</si>
  <si>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</si>
  <si>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</si>
  <si>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</si>
  <si>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</si>
  <si>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</si>
  <si>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</si>
  <si>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</si>
  <si>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</si>
  <si>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</si>
  <si>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</si>
  <si>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</si>
  <si>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</si>
  <si>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</si>
  <si>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</si>
  <si>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</si>
  <si>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</si>
  <si>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</si>
  <si>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</si>
  <si>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</si>
  <si>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</si>
  <si>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</si>
  <si>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</si>
  <si>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</si>
  <si>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</si>
  <si>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</si>
  <si>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</si>
  <si>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</si>
  <si>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</si>
  <si>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</si>
  <si>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</si>
  <si>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</si>
  <si>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</si>
  <si>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</si>
  <si>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</si>
  <si>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</si>
  <si>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</si>
  <si>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</si>
  <si>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</si>
  <si>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</si>
  <si>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</si>
  <si>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</si>
  <si>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</si>
  <si>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</si>
  <si>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</si>
  <si>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</si>
  <si>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</si>
  <si>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</si>
  <si>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</si>
  <si>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</si>
  <si>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</si>
  <si>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</si>
  <si>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</si>
  <si>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</si>
  <si>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</si>
  <si>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</si>
  <si>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</si>
  <si>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</si>
  <si>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</si>
  <si>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</si>
  <si>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</si>
  <si>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</si>
  <si>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</si>
  <si>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</si>
  <si>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</si>
  <si>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</si>
  <si>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</si>
  <si>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</si>
  <si>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</si>
  <si>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</si>
  <si>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</si>
  <si>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</si>
  <si>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</si>
  <si>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</si>
  <si>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</si>
  <si>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</si>
  <si>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</si>
  <si>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</si>
  <si>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</si>
  <si>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</si>
  <si>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</si>
  <si>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</si>
  <si>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</si>
  <si>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</si>
  <si>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</si>
  <si>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</si>
  <si>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</si>
  <si>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</si>
  <si>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</si>
  <si>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</si>
  <si>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</si>
  <si>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</si>
  <si>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</si>
  <si>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</si>
  <si>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</si>
  <si>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</si>
  <si>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</si>
  <si>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</si>
  <si>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</si>
  <si>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</si>
  <si>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</si>
  <si>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</si>
  <si>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</si>
  <si>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</si>
  <si>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</si>
  <si>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</si>
  <si>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</si>
  <si>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</si>
  <si>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</si>
  <si>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</si>
  <si>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</si>
  <si>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</si>
  <si>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</si>
  <si>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</si>
  <si>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</si>
  <si>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</si>
  <si>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</si>
  <si>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</si>
  <si>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</si>
  <si>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</si>
  <si>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</si>
  <si>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</si>
  <si>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</si>
  <si>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</si>
  <si>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</si>
  <si>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</si>
  <si>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</si>
  <si>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</si>
  <si>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</si>
  <si>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</si>
  <si>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</si>
  <si>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</si>
  <si>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</si>
  <si>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</si>
  <si>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</si>
  <si>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</si>
  <si>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</si>
  <si>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</si>
  <si>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</si>
  <si>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</si>
  <si>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</si>
  <si>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</si>
  <si>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</si>
  <si>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</si>
  <si>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</si>
  <si>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</si>
  <si>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</si>
  <si>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</si>
  <si>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</si>
  <si>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</si>
  <si>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</si>
  <si>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</si>
  <si>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</si>
  <si>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</si>
  <si>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</si>
  <si>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</si>
  <si>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</si>
  <si>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</si>
  <si>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</si>
  <si>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</si>
  <si>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</si>
  <si>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</si>
  <si>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</si>
  <si>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</si>
  <si>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</si>
  <si>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</si>
  <si>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</si>
  <si>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</si>
  <si>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</si>
  <si>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</si>
  <si>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</si>
  <si>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</si>
  <si>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</si>
  <si>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</si>
  <si>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</si>
  <si>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</si>
  <si>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</si>
  <si>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</si>
  <si>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</si>
  <si>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</si>
  <si>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</si>
  <si>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</si>
  <si>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</si>
  <si>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</si>
  <si>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</si>
  <si>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</si>
  <si>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</si>
  <si>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</si>
  <si>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</si>
  <si>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</si>
  <si>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</si>
  <si>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</si>
  <si>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</si>
  <si>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</si>
  <si>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</si>
  <si>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</si>
  <si>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</si>
  <si>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</si>
  <si>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</si>
  <si>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</si>
  <si>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</si>
  <si>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</si>
  <si>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</si>
  <si>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</si>
  <si>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</si>
  <si>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</si>
  <si>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</si>
  <si>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</si>
  <si>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</si>
  <si>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</si>
  <si>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</si>
  <si>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</si>
  <si>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</si>
  <si>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</si>
  <si>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</si>
  <si>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</si>
  <si>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</si>
  <si>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</si>
  <si>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</si>
  <si>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</si>
  <si>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</si>
  <si>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</si>
  <si>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</si>
  <si>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</si>
  <si>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</si>
  <si>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</si>
  <si>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</si>
  <si>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</si>
  <si>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</si>
  <si>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</si>
  <si>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</si>
  <si>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</si>
  <si>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</si>
  <si>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</si>
  <si>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</si>
  <si>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</si>
  <si>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</si>
  <si>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</si>
  <si>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</si>
  <si>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</si>
  <si>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</si>
  <si>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</si>
  <si>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</si>
  <si>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</si>
  <si>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</si>
  <si>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</si>
  <si>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</si>
  <si>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</si>
  <si>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</si>
  <si>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</si>
  <si>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</si>
  <si>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</si>
  <si>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</si>
  <si>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</si>
  <si>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</si>
  <si>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</si>
  <si>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</si>
  <si>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</si>
  <si>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</si>
  <si>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</si>
  <si>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</si>
  <si>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</si>
  <si>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</si>
  <si>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</si>
  <si>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</si>
  <si>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</si>
  <si>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</si>
  <si>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</si>
  <si>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</si>
  <si>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</si>
  <si>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</si>
  <si>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</si>
  <si>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</si>
  <si>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</si>
  <si>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</si>
  <si>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</si>
  <si>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</si>
  <si>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</si>
  <si>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</si>
  <si>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</si>
  <si>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</si>
  <si>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</si>
  <si>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</si>
  <si>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</si>
  <si>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</si>
  <si>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</si>
  <si>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</si>
  <si>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</si>
  <si>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</si>
  <si>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</si>
  <si>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</si>
  <si>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</si>
  <si>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</si>
  <si>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</si>
  <si>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</si>
  <si>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</si>
  <si>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</si>
  <si>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</si>
  <si>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</si>
  <si>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</si>
  <si>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</si>
  <si>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</si>
  <si>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</si>
  <si>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</si>
  <si>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</si>
  <si>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</si>
  <si>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</si>
  <si>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</si>
  <si>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</si>
  <si>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</si>
  <si>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</si>
  <si>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</si>
  <si>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</si>
  <si>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</si>
  <si>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</si>
  <si>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</si>
  <si>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</si>
  <si>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</si>
  <si>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</si>
  <si>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</si>
  <si>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</si>
  <si>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</si>
  <si>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</si>
  <si>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</si>
  <si>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</si>
  <si>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</si>
  <si>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</si>
  <si>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</si>
  <si>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</si>
  <si>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</si>
  <si>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</si>
  <si>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</si>
  <si>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</si>
  <si>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</si>
  <si>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</si>
  <si>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</si>
  <si>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</si>
  <si>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</si>
  <si>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</si>
  <si>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</si>
  <si>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</si>
  <si>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</si>
  <si>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</si>
  <si>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</si>
  <si>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</si>
  <si>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</si>
  <si>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</si>
  <si>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</si>
  <si>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</si>
  <si>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</si>
  <si>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</si>
  <si>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</si>
  <si>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</si>
  <si>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</si>
  <si>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</si>
  <si>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</si>
  <si>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</si>
  <si>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</si>
  <si>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</si>
  <si>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</si>
  <si>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</si>
  <si>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</si>
  <si>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</si>
  <si>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</si>
  <si>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</si>
  <si>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</si>
  <si>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</si>
  <si>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</si>
  <si>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</si>
  <si>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</si>
  <si>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</si>
  <si>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</si>
  <si>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</si>
  <si>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</si>
  <si>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</si>
  <si>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</si>
  <si>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</si>
  <si>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</si>
  <si>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</si>
  <si>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</si>
  <si>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</si>
  <si>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</si>
  <si>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</si>
  <si>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</si>
  <si>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</si>
  <si>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</si>
  <si>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</si>
  <si>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</si>
  <si>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</si>
  <si>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</si>
  <si>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</si>
  <si>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</si>
  <si>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</si>
  <si>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</si>
  <si>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</si>
  <si>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</si>
  <si>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</si>
  <si>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</si>
  <si>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</si>
  <si>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</si>
  <si>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</si>
  <si>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</si>
  <si>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</si>
  <si>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</si>
  <si>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</si>
  <si>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</si>
  <si>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</si>
  <si>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</si>
  <si>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</si>
  <si>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</si>
  <si>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</si>
  <si>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</si>
  <si>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</si>
  <si>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</si>
  <si>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</si>
  <si>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</si>
  <si>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</si>
  <si>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</si>
  <si>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</si>
  <si>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</si>
  <si>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</si>
  <si>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</si>
  <si>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</si>
  <si>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</si>
  <si>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</si>
  <si>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</si>
  <si>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</si>
  <si>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</si>
  <si>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</si>
  <si>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</si>
  <si>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</si>
  <si>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</si>
  <si>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</si>
  <si>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</si>
  <si>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</si>
  <si>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</si>
  <si>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</si>
  <si>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</si>
  <si>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</si>
  <si>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</si>
  <si>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</si>
  <si>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</si>
  <si>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</si>
  <si>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</si>
  <si>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</si>
  <si>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</si>
  <si>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</si>
  <si>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</si>
  <si>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</si>
  <si>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</si>
  <si>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</si>
  <si>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</si>
  <si>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</si>
  <si>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</si>
  <si>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</si>
  <si>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</si>
  <si>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</si>
  <si>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</si>
  <si>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</si>
  <si>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</si>
  <si>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</si>
  <si>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</si>
  <si>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</si>
  <si>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</si>
  <si>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</si>
  <si>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</si>
  <si>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</si>
  <si>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</si>
  <si>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</si>
  <si>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</si>
  <si>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</si>
  <si>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</si>
  <si>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</si>
  <si>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</si>
  <si>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</si>
  <si>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</si>
  <si>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</si>
  <si>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</si>
  <si>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</si>
  <si>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</si>
  <si>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</si>
  <si>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</si>
  <si>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</si>
  <si>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</si>
  <si>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</si>
  <si>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</si>
  <si>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</si>
  <si>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</si>
  <si>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</si>
  <si>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</si>
  <si>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</si>
  <si>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</si>
  <si>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</si>
  <si>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</si>
  <si>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</si>
  <si>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</si>
  <si>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</si>
  <si>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</si>
  <si>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</si>
  <si>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</si>
  <si>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</si>
  <si>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</si>
  <si>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</si>
  <si>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</si>
  <si>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</si>
  <si>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</si>
  <si>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</si>
  <si>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</si>
  <si>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</si>
  <si>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</si>
  <si>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</si>
  <si>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</si>
  <si>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</si>
  <si>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</si>
  <si>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</si>
  <si>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</si>
  <si>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</si>
  <si>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</si>
  <si>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</si>
  <si>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</si>
  <si>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</si>
  <si>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</si>
  <si>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</si>
  <si>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</si>
  <si>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</si>
  <si>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</si>
  <si>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</si>
  <si>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</si>
  <si>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</si>
  <si>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</si>
  <si>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</si>
  <si>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</si>
  <si>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</si>
  <si>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</si>
  <si>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</si>
  <si>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</si>
  <si>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</si>
  <si>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</si>
  <si>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</si>
  <si>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</si>
  <si>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</si>
  <si>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</si>
  <si>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</si>
  <si>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</si>
  <si>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</si>
  <si>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</si>
  <si>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</si>
  <si>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</si>
  <si>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</si>
  <si>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</si>
  <si>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</si>
  <si>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</si>
  <si>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</si>
  <si>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</si>
  <si>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</si>
  <si>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</si>
  <si>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</si>
  <si>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</si>
  <si>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</si>
  <si>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</si>
  <si>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</si>
  <si>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</si>
  <si>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</si>
  <si>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</si>
  <si>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</si>
  <si>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</si>
  <si>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</si>
  <si>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</si>
  <si>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</si>
  <si>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</si>
  <si>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</si>
  <si>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</si>
  <si>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</si>
  <si>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</si>
  <si>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</si>
  <si>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</si>
  <si>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</si>
  <si>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</si>
  <si>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</si>
  <si>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</si>
  <si>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</si>
  <si>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</si>
  <si>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</si>
  <si>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</si>
  <si>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</si>
  <si>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</si>
  <si>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</si>
  <si>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</si>
  <si>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</si>
  <si>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</si>
  <si>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</si>
  <si>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</si>
  <si>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</si>
  <si>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</si>
  <si>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</si>
  <si>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</si>
  <si>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</si>
  <si>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</si>
  <si>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</si>
  <si>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</si>
  <si>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</si>
  <si>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</si>
  <si>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</si>
  <si>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</si>
  <si>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</si>
  <si>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</si>
  <si>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</si>
  <si>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</si>
  <si>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</si>
  <si>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</si>
  <si>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</si>
  <si>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</si>
  <si>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</si>
  <si>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</si>
  <si>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</si>
  <si>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</si>
  <si>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</si>
  <si>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</si>
  <si>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</si>
  <si>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</si>
  <si>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</si>
  <si>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</si>
  <si>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</si>
  <si>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</si>
  <si>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</si>
  <si>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</si>
  <si>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</si>
  <si>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</si>
  <si>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</si>
  <si>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</si>
  <si>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</si>
  <si>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EM team at site connecting PG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</si>
  <si>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</si>
  <si>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</si>
  <si>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</si>
  <si>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</si>
  <si>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</si>
  <si>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</si>
  <si>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</si>
  <si>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</si>
  <si>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</si>
  <si>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</si>
  <si>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</si>
  <si>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</si>
  <si>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</si>
  <si>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</si>
  <si>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</si>
  <si>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</si>
  <si>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</si>
  <si>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</si>
  <si>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</si>
  <si>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</si>
  <si>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</si>
  <si>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</si>
  <si>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</si>
  <si>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</si>
  <si>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</si>
  <si>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</si>
  <si>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</si>
  <si>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</si>
  <si>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</si>
  <si>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</si>
  <si>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</si>
  <si>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</si>
  <si>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</si>
  <si>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</si>
  <si>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</si>
  <si>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</si>
  <si>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</si>
  <si>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</si>
  <si>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</si>
  <si>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</si>
  <si>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</si>
  <si>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</si>
  <si>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</si>
  <si>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</si>
  <si>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</si>
  <si>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</si>
  <si>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</si>
  <si>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</si>
  <si>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</si>
  <si>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</si>
  <si>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</si>
  <si>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</si>
  <si>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</si>
  <si>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</si>
  <si>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</si>
  <si>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</si>
  <si>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</si>
  <si>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</si>
  <si>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</si>
  <si>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</si>
  <si>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</si>
  <si>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</si>
  <si>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</si>
  <si>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</si>
  <si>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</si>
  <si>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</si>
  <si>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</si>
  <si>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</si>
  <si>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</si>
  <si>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</si>
  <si>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</si>
  <si>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</si>
  <si>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</si>
  <si>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</si>
  <si>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</si>
  <si>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</si>
  <si>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</si>
  <si>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</si>
  <si>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</si>
  <si>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</si>
  <si>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</si>
  <si>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</si>
  <si>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</si>
  <si>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</si>
  <si>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</si>
  <si>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Restored by PG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</si>
  <si>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</si>
  <si>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</si>
  <si>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</si>
  <si>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</si>
  <si>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</si>
  <si>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</si>
  <si>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</si>
  <si>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</si>
  <si>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</si>
  <si>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</si>
  <si>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PCM-20251101-00001042</t>
  </si>
  <si>
    <t xml:space="preserve">ETA 30 mins </t>
  </si>
  <si>
    <t>PCM-20251101-00001124</t>
  </si>
  <si>
    <t>ETA 15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</si>
</sst>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22" fontId="22" fillId="0" borderId="9" xfId="0" applyNumberFormat="1"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3" totalsRowShown="0" headerRowDxfId="15" dataDxfId="14" headerRowBorderDxfId="12" tableBorderDxfId="13">
  <autoFilter ref="A1:L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299.70100162037124</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3</v>
      </c>
      <c r="D3" s="79" t="s">
        <v>19799</v>
      </c>
      <c r="E3" s="64" t="s">
        <v>39021</v>
      </c>
      <c r="F3" s="77">
        <v>45962.537060185183</v>
      </c>
      <c r="G3" s="67">
        <f ca="1">IFERROR(NOW()-F3,"")</f>
        <v>0.11236736111459322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c r="B4" s="133" t="str">
        <f>IFERROR(VLOOKUP(D4,DB!A:K,11,0),"")</f>
        <v/>
      </c>
      <c r="C4" s="133"/>
      <c r="D4" s="133"/>
      <c r="E4" s="134"/>
      <c r="F4" s="135"/>
      <c r="G4" s="136">
        <f ca="1">IFERROR(NOW()-F4,"")</f>
        <v>45962.649427546297</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45962.649427546297</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45962.649427546297</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45962.649427546297</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45962.649427546297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45962.649427546297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45962.649427546297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45962.649427546297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45962.649427546297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45962.649427546297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45962.649427546297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45962.649427546297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45962.649427546297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45962.649427546297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45962.649427546297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45962.649427546297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45962.649427546297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45962.649427546297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45962.649427546297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45962.649427546297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45962.649427546297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45962.649427546297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45962.649427546297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45962.649427546297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45962.649427546297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45962.649427546297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45962.649427546297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45962.649427546297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45962.649427546297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45962.649427546297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45962.649427546297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45962.649427546297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45962.649427546297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45962.649427546297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45962.649427546297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45962.649427546297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45962.649427546297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45962.649427546297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45962.649427546297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45962.649427546297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45962.649427546297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45962.649427546297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45962.649427546297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45962.649427546297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45962.649427546297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45962.649427546297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45962.649427546297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45962.649427546297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45962.649427546297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45962.649427546297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45962.649427546297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45962.649427546297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45962.649427546297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45962.649427546297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45962.649427546297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45962.649427546297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45962.649427546297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45962.649427546297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45962.649427546297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45962.649427546297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45962.649427546297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45962.649427546297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45962.649427546297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45962.649427546297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45962.649427546297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45962.649427546297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45962.649427546297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45962.649427546297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45962.649427546297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45962.649427546297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45962.649427546297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45962.649427546297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45962.649427546297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45962.649427546297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45962.649427546297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45962.649427546297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45962.649427546297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45962.649427546297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45962.649427546297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45962.649427546297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45962.649427546297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45962.649427546297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45962.649427546297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45962.649427546297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45962.649427546297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45962.649427546297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45962.649427546297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45962.649427546297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45962.649427546297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45962.649427546297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45962.649427546297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45962.649427546297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45962.649427546297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45962.649427546297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45962.649427546297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45962.649427546297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45962.649427546297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45962.649427546297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45962.649427546297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45962.649427546297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45962.649427546297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45962.649427546297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45962.649427546297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45962.649427546297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45962.649427546297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45962.649427546297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45962.649427546297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45962.649427546297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45962.649427546297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45962.649427546297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45962.649427546297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45962.649427546297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45962.649427546297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45962.649427546297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45962.649427546297</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45962.649427546297</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45962.649427546297</v>
      </c>
      <c r="H120" s="135"/>
      <c r="I120" s="133" t="str">
        <f>IFERROR(VLOOKUP(D120,DB!A:F,6,0),"")</f>
        <v/>
      </c>
      <c r="J120" s="133" t="str">
        <f>IFERROR(VLOOKUP(D120,DB!A:G,7,0),"")</f>
        <v/>
      </c>
      <c r="K120" s="137"/>
      <c r="L120" s="138" t="str">
        <f>IFERROR(VLOOKUP(D120,DB!A:I,9,0),"")</f>
        <v/>
      </c>
    </row>
    <row r="121" spans="1:12" ht="15" customHeight="1">
      <c r="A121" s="144"/>
      <c r="B121" s="145" t="str">
        <f>IFERROR(VLOOKUP(D121,DB!A:K,11,0),"")</f>
        <v/>
      </c>
      <c r="C121" s="145"/>
      <c r="D121" s="145"/>
      <c r="E121" s="146"/>
      <c r="F121" s="147"/>
      <c r="G121" s="148">
        <f ca="1">IFERROR(NOW()-F121,"")</f>
        <v>45962.649427546297</v>
      </c>
      <c r="H121" s="147"/>
      <c r="I121" s="145" t="str">
        <f>IFERROR(VLOOKUP(D121,DB!A:F,6,0),"")</f>
        <v/>
      </c>
      <c r="J121" s="145" t="str">
        <f>IFERROR(VLOOKUP(D121,DB!A:G,7,0),"")</f>
        <v/>
      </c>
      <c r="K121" s="149"/>
      <c r="L121" s="150" t="str">
        <f>IFERROR(VLOOKUP(D121,DB!A:I,9,0),"")</f>
        <v/>
      </c>
    </row>
  </sheetData>
  <customSheetViews>
    <customSheetView guid="{F6042A99-DD27-4453-835D-0834D95730CC}" filter="1" showAutoFilter="1">
      <pageMargins left="0" right="0" top="0" bottom="0" header="0" footer="0"/>
      <autoFilter ref="B1:M1" xr:uid="{0D76737F-DC92-40B4-8C5F-48ED13823E50}"/>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tabSelected="1" workbookViewId="0">
      <selection activeCell="D10" sqref="D10"/>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137.64958958333591</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3.9073442129665636</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19205</v>
      </c>
      <c r="E5" s="113" t="s">
        <v>39021</v>
      </c>
      <c r="F5" s="114">
        <v>45962.50990740741</v>
      </c>
      <c r="G5" s="115">
        <f ca="1">IFERROR(NOW()-F5,"-")</f>
        <v>0.13952013888774673</v>
      </c>
      <c r="H5" s="114">
        <v>45962.496770833335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45962.649427546297</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45962.649427546297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45962.649427546297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45962.649427546297</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45962.649427546297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45962.649427546297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45962.649427546297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45962.649427546297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45962.649427546297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45962.649427546297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45962.649427546297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45962.649427546297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45962.649427546297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45962.649427546297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45962.649427546297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45962.649427546297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45962.649427546297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45962.649427546297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45962.649427546297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45962.649427546297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45962.649427546297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45962.649427546297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45962.649427546297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45962.649427546297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45962.649427546297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45962.649427546297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45962.649427546297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45962.649427546297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45962.649427546297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45962.649427546297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45962.649427546297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45962.649427546297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45962.649427546297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45962.649427546297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45962.649427546297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45962.649427546297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45962.649427546297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45962.649427546297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45962.649427546297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45962.649427546297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45962.649427546297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45962.649427546297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45962.649427546297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45962.649427546297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45962.649427546297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45962.649427546297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45962.649427546297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45962.649427546297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45962.649427546297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45962.649427546297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45962.649427546297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45962.649427546297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45962.649427546297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45962.649427546297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45962.649427546297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45962.649427546297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45962.649427546297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45962.649427546297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45962.649427546297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45962.649427546297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45962.649427546297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45962.649427546297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45962.649427546297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45962.649427546297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45962.649427546297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45962.649427546297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45962.649427546297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45962.649427546297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45962.649427546297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45962.649427546297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45962.649427546297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45962.649427546297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45962.649427546297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45962.649427546297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45962.649427546297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45962.649427546297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45962.649427546297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45962.649427546297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45962.649427546297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45962.649427546297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45962.649427546297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45962.649427546297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45962.649427546297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45962.649427546297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45962.649427546297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45962.649427546297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45962.649427546297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45962.649427546297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45962.649427546297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45962.649427546297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45962.649427546297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45962.649427546297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45962.649427546297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45962.649427546297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45962.649427546297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45962.649427546297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45962.649427546297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45962.649427546297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45962.649427546297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45962.649427546297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45962.649427546297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45962.649427546297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45962.649427546297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45962.649427546297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45962.649427546297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45962.649427546297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45962.649427546297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45962.649427546297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45962.649427546297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45962.649427546297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45962.649427546297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45962.649427546297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45962.649427546297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45962.649427546297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45962.649427546297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45962.649427546297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45962.649427546297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45962.649427546297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45962.649427546297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45962.649427546297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45962.649427546297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45962.649427546297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45962.649427546297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45962.649427546297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45962.649427546297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45962.649427546297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45962.649427546297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45962.649427546297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45962.649427546297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45962.649427546297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45962.649427546297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45962.649427546297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45962.649427546297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45962.649427546297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45962.649427546297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45962.649427546297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45962.649427546297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45962.649427546297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45962.649427546297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45962.649427546297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45962.649427546297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45962.649427546297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45962.649427546297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45962.649427546297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45962.649427546297</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45962.649427546297</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45962.649427546297</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45962.649427546297</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45962.649427546297</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45962.649427546297</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45962.649427546297</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45962.649427546297</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45962.649427546297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45962.649427546297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45962.649427546297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45962.649427546297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45962.649427546297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45962.649427546297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45962.649427546297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45962.649427546297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45962.649427546297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45962.649427546297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45962.649427546297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45962.649427546297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45962.649427546297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45962.649427546297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45962.649427546297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45962.649427546297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45962.649427546297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45962.649427546297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45962.649427546297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45962.649427546297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45962.649427546297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45962.649427546297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45962.649427546297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45962.649427546297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45962.649427546297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45962.649427546297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45962.649427546297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45962.649427546297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45962.649427546297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45962.649427546297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45962.649427546297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45962.649427546297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45962.649427546297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45962.649427546297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45962.649427546297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45962.649427546297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45962.649427546297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45962.649427546297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45962.649427546297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45962.649427546297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45962.649427546297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45962.649427546297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45962.649427546297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45962.649427546297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45962.649427546297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45962.649427546297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45962.649427546297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45962.649427546297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45962.649427546297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45962.649427546297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45962.649427546297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45962.649427546297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45962.649427546297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45962.649427546297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45962.649427546297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45962.649427546297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45962.649427546297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45962.649427546297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45962.649427546297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45962.649427546297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45962.649427546297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45962.649427546297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45962.649427546297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45962.649427546297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45962.649427546297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45962.649427546297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45962.649427546297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45962.649427546297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45962.649427546297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45962.649427546297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45962.649427546297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45962.649427546297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45962.649427546297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45962.649427546297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45962.649427546297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45962.649427546297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45962.649427546297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45962.649427546297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45962.649427546297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45962.649427546297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45962.649427546297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45962.649427546297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45962.649427546297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45962.649427546297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45962.649427546297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45962.649427546297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45962.649427546297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45962.649427546297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45962.649427546297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45962.649427546297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45962.649427546297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45962.649427546297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45962.649427546297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45962.649427546297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45962.649427546297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45962.649427546297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45962.649427546297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45962.649427546297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45962.649427546297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45962.649427546297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45962.649427546297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45962.649427546297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45962.649427546297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45962.649427546297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45962.649427546297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45962.649427546297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45962.649427546297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45962.649427546297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45962.649427546297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45962.649427546297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45962.649427546297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45962.649427546297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45962.649427546297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45962.649427546297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45962.649427546297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45962.649427546297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45962.649427546297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45962.649427546297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45962.649427546297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45962.649427546297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45962.649427546297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45962.649427546297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45962.649427546297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45962.649427546297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45962.649427546297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45962.649427546297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45962.649427546297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45962.649427546297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45962.649427546297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45962.649427546297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45962.649427546297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45962.649427546297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45962.649427546297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45962.649427546297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45962.649427546297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45962.649427546297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45962.649427546297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45962.649427546297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45962.649427546297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45962.649427546297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45962.649427546297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45962.649427546297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45962.649427546297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45962.649427546297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45962.649427546297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45962.649427546297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45962.649427546297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45962.649427546297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45962.649427546297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45962.649427546297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45962.649427546297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45962.649427546297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45962.649427546297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45962.649427546297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45962.649427546297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45962.649427546297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45962.649427546297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45962.649427546297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45962.649427546297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45962.649427546297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45962.649427546297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45962.649427546297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45962.649427546297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45962.649427546297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45962.649427546297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45962.649427546297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45962.649427546297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45962.649427546297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45962.649427546297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45962.649427546297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45962.649427546297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45962.649427546297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45962.649427546297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45962.649427546297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45962.649427546297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45962.649427546297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45962.649427546297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45962.649427546297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45962.649427546297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45962.649427546297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45962.649427546297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45962.649427546297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45962.649427546297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45962.649427546297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45962.649427546297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45962.649427546297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45962.649427546297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45962.649427546297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45962.649427546297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45962.649427546297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45962.649427546297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45962.649427546297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45962.649427546297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45962.649427546297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45962.649427546297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45962.649427546297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45962.649427546297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45962.649427546297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45962.649427546297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45962.649427546297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45962.649427546297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45962.649427546297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45962.649427546297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45962.649427546297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45962.649427546297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45962.649427546297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45962.649427546297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45962.649427546297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45962.649427546297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45962.649427546297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45962.649427546297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45962.649427546297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45962.649427546297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45962.649427546297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45962.649427546297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45962.649427546297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45962.649427546297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45962.649427546297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45962.649427546297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45962.649427546297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45962.649427546297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45962.649427546297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45962.649427546297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45962.649427546297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45962.649427546297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45962.649427546297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45962.649427546297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45962.649427546297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45962.649427546297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45962.649427546297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45962.649427546297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45962.649427546297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45962.649427546297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45962.649427546297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45962.649427546297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45962.649427546297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45962.649427546297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45962.649427546297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45962.649427546297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45962.649427546297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45962.649427546297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45962.649427546297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45962.649427546297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45962.649427546297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45962.649427546297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45962.649427546297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45962.649427546297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45962.649427546297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45962.649427546297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45962.649427546297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45962.649427546297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45962.649427546297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45962.649427546297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45962.649427546297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45962.649427546297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45962.649427546297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45962.649427546297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45962.649427546297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45962.649427546297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45962.649427546297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45962.649427546297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45962.649427546297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45962.649427546297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45962.649427546297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45962.649427546297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45962.649427546297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45962.649427546297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45962.649427546297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45962.649427546297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45962.649427546297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45962.649427546297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45962.649427546297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45962.649427546297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45962.649427546297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45962.649427546297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45962.649427546297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45962.649427546297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45962.649427546297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45962.649427546297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45962.649427546297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45962.649427546297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45962.649427546297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45962.649427546297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45962.649427546297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45962.649427546297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45962.649427546297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45962.649427546297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45962.649427546297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45962.649427546297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45962.649427546297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45962.649427546297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45962.649427546297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45962.649427546297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45962.649427546297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45962.649427546297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45962.649427546297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45962.649427546297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45962.649427546297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45962.649427546297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45962.649427546297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45962.649427546297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45962.649427546297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45962.649427546297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45962.649427546297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45962.649427546297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45962.649427546297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45962.649427546297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45962.649427546297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45962.649427546297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45962.649427546297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45962.649427546297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45962.649427546297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45962.649427546297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45962.649427546297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45962.649427546297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45962.649427546297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45962.649427546297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45962.649427546297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45962.649427546297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45962.649427546297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45962.649427546297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45962.649427546297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45962.649427546297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45962.649427546297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45962.649427546297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45962.649427546297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45962.649427546297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45962.649427546297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45962.649427546297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45962.649427546297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45962.649427546297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45962.649427546297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45962.649427546297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45962.649427546297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45962.649427546297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45962.649427546297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45962.649427546297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45962.649427546297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45962.649427546297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45962.649427546297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45962.649427546297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45962.649427546297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45962.649427546297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45962.649427546297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45962.649427546297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45962.649427546297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45962.649427546297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45962.649427546297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45962.649427546297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45962.649427546297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45962.649427546297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45962.649427546297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45962.649427546297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45962.649427546297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45962.649427546297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45962.649427546297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45962.649427546297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45962.649427546297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45962.649427546297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45962.649427546297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45962.649427546297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45962.649427546297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45962.649427546297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45962.649427546297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45962.649427546297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45962.649427546297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45962.649427546297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45962.649427546297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45962.649427546297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45962.649427546297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45962.649427546297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45962.649427546297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45962.649427546297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45962.649427546297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45962.649427546297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45962.649427546297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45962.649427546297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45962.649427546297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45962.649427546297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45962.649427546297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45962.649427546297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45962.649427546297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45962.649427546297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45962.649427546297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45962.649427546297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45962.649427546297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45962.649427546297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45962.649427546297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45962.649427546297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45962.649427546297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45962.649427546297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45962.649427546297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45962.649427546297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45962.649427546297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45962.649427546297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45962.649427546297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45962.649427546297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45962.649427546297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45962.649427546297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45962.649427546297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45962.649427546297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45962.649427546297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45962.649427546297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45962.649427546297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45962.649427546297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45962.649427546297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45962.649427546297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45962.649427546297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45962.649427546297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45962.649427546297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45962.649427546297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45962.649427546297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45962.649427546297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45962.649427546297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45962.649427546297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45962.649427546297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45962.649427546297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45962.649427546297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45962.649427546297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45962.649427546297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45962.649427546297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45962.649427546297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45962.649427546297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45962.649427546297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45962.649427546297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45962.649427546297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45962.649427546297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45962.649427546297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45962.649427546297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45962.649427546297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45962.649427546297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45962.649427546297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45962.649427546297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45962.649427546297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45962.649427546297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45962.649427546297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45962.649427546297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45962.649427546297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45962.649427546297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45962.649427546297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45962.649427546297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45962.649427546297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45962.649427546297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45962.649427546297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45962.649427546297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45962.649427546297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45962.649427546297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45962.649427546297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45962.649427546297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45962.649427546297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45962.649427546297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45962.649427546297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45962.649427546297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45962.649427546297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45962.649427546297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45962.649427546297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45962.649427546297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45962.649427546297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45962.649427546297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45962.649427546297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45962.649427546297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45962.649427546297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45962.649427546297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45962.649427546297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45962.649427546297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45962.649427546297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45962.649427546297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45962.649427546297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45962.649427546297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45962.649427546297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45962.649427546297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45962.649427546297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45962.649427546297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45962.649427546297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45962.649427546297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45962.649427546297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45962.649427546297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45962.649427546297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45962.649427546297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45962.649427546297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45962.649427546297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45962.649427546297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45962.649427546297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45962.649427546297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45962.649427546297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45962.649427546297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45962.649427546297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45962.649427546297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45962.649427546297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45962.649427546297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45962.649427546297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45962.649427546297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45962.649427546297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45962.649427546297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45962.649427546297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45962.649427546297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45962.649427546297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45962.649427546297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45962.649427546297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45962.649427546297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45962.649427546297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45962.649427546297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45962.649427546297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45962.649427546297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45962.649427546297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45962.649427546297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45962.649427546297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45962.649427546297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45962.649427546297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45962.649427546297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45962.649427546297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45962.649427546297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45962.649427546297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45962.649427546297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45962.649427546297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45962.649427546297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45962.649427546297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45962.649427546297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45962.649427546297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45962.649427546297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45962.649427546297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45962.649427546297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45962.649427546297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45962.649427546297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45962.649427546297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45962.649427546297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45962.649427546297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45962.649427546297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45962.649427546297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45962.649427546297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45962.649427546297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45962.649427546297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45962.649427546297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45962.649427546297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45962.649427546297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45962.649427546297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45962.649427546297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45962.649427546297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45962.649427546297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45962.649427546297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45962.649427546297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45962.649427546297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45962.649427546297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45962.649427546297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45962.649427546297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45962.649427546297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45962.649427546297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45962.649427546297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45962.649427546297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45962.649427546297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45962.649427546297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45962.649427546297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45962.649427546297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45962.649427546297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45962.649427546297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45962.649427546297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45962.649427546297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45962.649427546297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45962.649427546297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45962.649427546297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45962.649427546297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45962.649427546297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45962.649427546297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45962.649427546297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45962.649427546297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45962.649427546297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45962.649427546297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45962.649427546297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45962.649427546297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45962.649427546297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45962.649427546297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45962.649427546297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45962.649427546297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45962.649427546297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45962.649427546297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45962.649427546297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45962.649427546297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45962.649427546297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45962.649427546297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45962.649427546297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45962.649427546297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45962.649427546297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45962.649427546297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45962.649427546297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45962.649427546297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45962.649427546297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45962.649427546297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45962.649427546297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45962.649427546297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45962.649427546297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45962.649427546297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45962.649427546297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45962.649427546297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45962.649427546297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45962.649427546297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45962.649427546297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45962.649427546297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45962.649427546297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45962.649427546297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45962.649427546297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45962.649427546297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45962.649427546297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45962.649427546297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45962.649427546297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45962.649427546297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45962.649427546297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45962.649427546297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45962.649427546297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45962.649427546297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45962.649427546297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45962.649427546297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45962.649427546297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45962.649427546297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45962.649427546297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45962.649427546297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45962.649427546297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45962.649427546297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45962.649427546297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45962.649427546297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45962.649427546297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45962.649427546297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45962.649427546297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45962.649427546297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45962.649427546297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45962.649427546297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45962.649427546297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45962.649427546297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45962.649427546297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45962.649427546297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45962.649427546297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45962.649427546297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45962.649427546297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45962.649427546297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45962.649427546297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45962.649427546297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45962.649427546297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45962.649427546297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45962.649427546297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45962.649427546297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45962.649427546297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45962.649427546297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45962.649427546297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45962.649427546297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45962.649427546297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45962.649427546297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45962.649427546297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45962.649427546297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45962.649427546297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45962.649427546297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45962.649427546297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45962.649427546297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45962.649427546297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45962.649427546297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45962.649427546297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45962.649427546297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45962.649427546297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45962.649427546297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45962.649427546297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45962.649427546297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45962.649427546297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45962.649427546297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45962.649427546297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45962.649427546297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45962.649427546297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45962.649427546297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45962.649427546297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45962.649427546297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45962.649427546297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45962.649427546297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45962.649427546297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45962.649427546297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45962.649427546297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45962.649427546297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45962.649427546297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45962.649427546297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45962.649427546297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45962.649427546297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45962.649427546297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45962.649427546297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45962.649427546297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45962.649427546297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45962.649427546297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45962.649427546297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45962.649427546297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45962.649427546297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45962.649427546297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45962.649427546297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45962.649427546297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45962.649427546297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45962.649427546297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45962.649427546297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45962.649427546297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45962.649427546297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45962.649427546297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45962.649427546297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45962.649427546297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45962.649427546297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45962.649427546297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45962.649427546297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45962.649427546297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45962.649427546297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45962.649427546297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45962.649427546297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45962.649427546297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45962.649427546297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45962.649427546297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45962.649427546297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45962.649427546297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45962.649427546297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45962.649427546297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45962.649427546297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45962.649427546297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45962.649427546297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45962.649427546297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45962.649427546297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45962.649427546297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45962.649427546297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45962.649427546297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45962.649427546297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45962.649427546297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45962.649427546297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45962.649427546297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45962.649427546297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45962.649427546297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45962.649427546297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45962.649427546297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45962.649427546297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45962.649427546297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45962.649427546297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45962.649427546297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45962.649427546297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45962.649427546297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45962.649427546297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45962.649427546297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45962.649427546297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45962.649427546297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45962.649427546297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45962.649427546297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45962.649427546297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45962.649427546297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45962.649427546297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45962.649427546297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45962.649427546297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45962.649427546297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45962.649427546297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45962.649427546297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45962.649427546297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45962.649427546297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45962.649427546297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45962.649427546297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45962.649427546297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45962.649427546297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45962.649427546297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45962.649427546297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45962.649427546297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45962.649427546297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45962.649427546297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45962.649427546297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45962.649427546297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45962.649427546297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45962.649427546297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45962.649427546297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45962.649427546297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45962.649427546297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45962.649427546297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45962.649427546297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45962.649427546297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45962.649427546297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45962.649427546297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45962.649427546297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45962.649427546297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45962.649427546297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45962.649427546297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45962.649427546297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45962.649427546297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45962.649427546297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45962.649427546297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45962.649427546297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45962.649427546297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45962.649427546297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45962.649427546297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45962.649427546297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45962.649427546297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45962.649427546297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45962.649427546297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45962.649427546297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45962.649427546297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45962.649427546297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45962.649427546297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45962.649427546297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45962.649427546297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45962.649427546297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45962.649427546297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45962.649427546297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45962.649427546297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45962.649427546297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45962.649427546297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45962.649427546297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45962.649427546297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45962.649427546297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45962.649427546297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45962.649427546297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45962.649427546297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45962.649427546297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45962.649427546297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45962.649427546297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45962.649427546297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45962.649427546297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45962.649427546297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45962.649427546297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45962.649427546297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45962.649427546297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45962.649427546297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45962.649427546297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45962.649427546297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45962.649427546297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45962.649427546297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45962.649427546297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45962.649427546297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45962.649427546297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45962.649427546297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45962.649427546297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45962.649427546297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45962.649427546297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45962.649427546297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45962.649427546297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45962.649427546297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45962.649427546297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45962.649427546297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45962.649427546297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45962.649427546297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45962.649427546297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45962.649427546297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45962.649427546297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45962.649427546297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45962.649427546297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45962.649427546297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45962.649427546297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45962.649427546297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45962.649427546297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45962.649427546297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45962.649427546297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45962.649427546297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45962.649427546297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45962.649427546297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45962.649427546297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45962.649427546297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45962.649427546297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45962.649427546297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45962.649427546297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45962.649427546297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45962.649427546297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45962.649427546297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45962.649427546297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45962.649427546297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45962.649427546297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45962.649427546297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45962.649427546297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45962.649427546297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45962.649427546297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45962.649427546297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45962.649427546297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45962.649427546297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45962.649427546297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45962.649427546297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45962.649427546297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45962.649427546297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45962.649427546297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45962.649427546297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45962.649427546297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45962.649427546297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45962.649427546297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45962.649427546297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45962.649427546297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45962.649427546297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45962.649427546297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45962.649427546297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45962.649427546297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45962.649427546297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45962.649427546297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45962.649427546297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45962.649427546297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45962.649427546297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45962.649427546297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45962.649427546297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45962.649427546297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45962.649427546297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45962.649427546297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45962.649427546297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45962.649427546297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45962.649427546297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45962.649427546297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45962.649427546297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45962.649427546297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45962.649427546297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45962.649427546297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45962.649427546297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45962.649427546297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45962.649427546297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45962.649427546297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45962.649427546297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45962.649427546297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45962.649427546297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45962.649427546297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45962.649427546297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45962.649427546297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45962.649427546297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45962.649427546297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45962.649427546297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45962.649427546297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45962.649427546297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45962.649427546297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45962.649427546297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45962.649427546297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45962.649427546297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45962.649427546297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45962.649427546297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45962.649427546297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45962.649427546297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45962.649427546297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45962.649427546297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45962.649427546297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45962.649427546297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45962.649427546297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45962.649427546297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45962.649427546297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45962.649427546297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45962.649427546297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45962.649427546297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45962.649427546297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45962.649427546297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45962.649427546297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45962.649427546297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45962.649427546297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45962.649427546297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45962.649427546297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45962.649427546297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45962.649427546297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45962.649427546297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45962.649427546297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45962.649427546297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45962.649427546297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45962.649427546297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45962.649427546297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45962.649427546297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45962.649427546297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45962.649427546297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45962.649427546297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45962.649427546297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45962.649427546297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45962.649427546297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45962.649427546297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45962.649427546297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45962.649427546297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45962.649427546297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45962.649427546297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45962.649427546297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45962.649427546297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45962.649427546297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45962.649427546297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45962.649427546297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45962.649427546297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45962.649427546297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45962.649427546297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45962.649427546297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45962.649427546297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45962.649427546297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45962.649427546297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45962.649427546297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45962.649427546297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45962.649427546297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45962.649427546297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45962.649427546297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45962.649427546297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45962.649427546297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45962.649427546297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45962.649427546297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45962.649427546297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45962.649427546297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45962.649427546297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45962.649427546297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45962.649427546297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45962.649427546297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45962.649427546297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45962.649427546297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45962.649427546297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45962.649427546297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45962.649427546297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45962.649427546297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45962.649427546297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45962.649427546297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45962.649427546297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45962.649427546297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45962.649427546297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45962.649427546297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45962.649427546297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45962.649427546297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45962.649427546297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45962.649427546297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45962.649427546297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45962.649427546297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45962.649427546297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45962.649427546297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45962.649427546297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45962.649427546297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45962.649427546297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45962.649427546297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45962.649427546297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45962.649427546297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45962.649427546297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45962.649427546297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45962.649427546297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45962.649427546297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45962.649427546297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45962.649427546297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45962.649427546297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45962.649427546297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45962.649427546297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45962.649427546297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45962.649427546297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45962.649427546297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45962.649427546297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45962.649427546297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45962.649427546297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45962.649427546297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45962.649427546297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45962.649427546297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45962.649427546297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45962.649427546297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45962.649427546297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45962.649427546297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45962.649427546297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45962.649427546297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45962.649427546297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45962.649427546297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45962.649427546297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45962.649427546297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45962.649427546297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45962.649427546297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45962.649427546297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45962.649427546297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45962.649427546297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45962.649427546297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45962.649427546297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45962.649427546297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45962.649427546297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45962.649427546297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45962.649427546297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45962.649427546297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45962.649427546297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45962.649427546297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45962.649427546297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45962.649427546297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45962.649427546297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45962.649427546297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45962.649427546297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45962.649427546297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45962.649427546297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45962.649427546297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45962.649427546297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45962.649427546297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45962.649427546297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45962.649427546297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45962.649427546297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45962.649427546297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45962.649427546297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45962.649427546297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45962.649427546297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45962.649427546297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45962.649427546297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45962.649427546297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45962.649427546297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45962.649427546297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45962.649427546297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45962.649427546297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45962.649427546297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45962.649427546297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45962.649427546297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45962.649427546297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45962.649427546297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45962.649427546297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45962.649427546297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45962.649427546297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45962.649427546297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45962.649427546297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45962.649427546297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259.16870995370118</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1.6806775462973746</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45962.649427546297</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45962.649427546297</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45962.649427546297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45962.649427546297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45962.649427546297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45962.649427546297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45962.649427546297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45962.649427546297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45962.649427546297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45962.649427546297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45962.649427546297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45962.649427546297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45962.649427546297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45962.649427546297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45962.649427546297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45962.649427546297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45962.649427546297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45962.649427546297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45962.649427546297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45962.649427546297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45962.649427546297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45962.649427546297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45962.649427546297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45962.649427546297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45962.649427546297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45962.649427546297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45962.649427546297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45962.649427546297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45962.649427546297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45962.649427546297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45962.649427546297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45962.649427546297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45962.649427546297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45962.649427546297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45962.649427546297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45962.649427546297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45962.649427546297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45962.649427546297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45962.649427546297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45962.649427546297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45962.649427546297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45962.649427546297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45962.649427546297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45962.649427546297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45962.649427546297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45962.649427546297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45962.649427546297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45962.649427546297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45962.649427546297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45962.649427546297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45962.649427546297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45962.649427546297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45962.649427546297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45962.649427546297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45962.649427546297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45962.649427546297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45962.649427546297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45962.649427546297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45962.649427546297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45962.649427546297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45962.649427546297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45962.649427546297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45962.649427546297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45962.649427546297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45962.649427546297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45962.649427546297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45962.649427546297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45962.649427546297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45962.649427546297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45962.649427546297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45962.649427546297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45962.649427546297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45962.649427546297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45962.649427546297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45962.649427546297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45962.649427546297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45962.649427546297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45962.649427546297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45962.649427546297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45962.649427546297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45962.649427546297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45962.649427546297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45962.649427546297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45962.649427546297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45962.649427546297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45962.649427546297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45962.649427546297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45962.649427546297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45962.649427546297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45962.649427546297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45962.649427546297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45962.649427546297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45962.649427546297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45962.649427546297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45962.649427546297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45962.649427546297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45962.649427546297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45962.649427546297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45962.649427546297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45962.649427546297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45962.649427546297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45962.649427546297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45962.649427546297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45962.649427546297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45962.649427546297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45962.649427546297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45962.649427546297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45962.649427546297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45962.649427546297</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45962.649427546297</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45962.649427546297</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70.817367361109063</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39102</v>
      </c>
      <c r="F3" s="38">
        <v>45926.188877314817</v>
      </c>
      <c r="G3" s="143">
        <f t="shared" ref="G3" ca="1" si="0">IFERROR(NOW()-F3,"")</f>
        <v>36.460550231480738</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39102</v>
      </c>
      <c r="F4" s="152">
        <v>45948.661111111112</v>
      </c>
      <c r="G4" s="153">
        <f ca="1">IFERROR(NOW()-F4,"")</f>
        <v>13.98831643518497</v>
      </c>
      <c r="H4" s="152">
        <v>45948.661111111112</v>
      </c>
      <c r="I4" s="151" t="str">
        <f>IFERROR(VLOOKUP(D4,DB!A:F,6,0),"")</f>
        <v>SCECO</v>
      </c>
      <c r="J4" s="151" t="str">
        <f>IFERROR(VLOOKUP(D4,DB!A:G,7,0),"")</f>
        <v>Dead</v>
      </c>
      <c r="K4" s="151" t="s">
        <v>39120</v>
      </c>
      <c r="L4" s="151" t="str">
        <f>IFERROR(VLOOKUP(D4,DB!A:I,9,0),"")</f>
        <v>Latis</v>
      </c>
    </row>
    <row r="5" spans="1:13" ht="15">
      <c r="A5" s="151"/>
      <c r="B5" s="151" t="str">
        <f>IFERROR(VLOOKUP(D5,DB!A:K,11,0),"")</f>
        <v/>
      </c>
      <c r="C5" s="151"/>
      <c r="D5" s="151"/>
      <c r="E5" s="151"/>
      <c r="F5" s="152"/>
      <c r="G5" s="153">
        <f ca="1">IFERROR(NOW()-F5,"")</f>
        <v>45962.649427546297</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45962.649427546297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45962.649427546297</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45962.649427546297</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45962.649427546297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45962.649427546297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45962.649427546297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45962.649427546297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45962.649427546297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45962.649427546297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45962.649427546297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45962.649427546297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45962.649427546297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45962.649427546297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45962.649427546297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45962.649427546297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45962.649427546297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45962.649427546297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45962.649427546297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45962.649427546297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45962.649427546297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45962.649427546297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45962.649427546297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45962.649427546297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45962.649427546297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45962.649427546297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45962.649427546297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45962.649427546297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45962.649427546297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45962.649427546297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45962.649427546297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45962.649427546297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45962.649427546297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45962.649427546297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45962.649427546297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45962.649427546297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45962.649427546297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45962.649427546297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45962.649427546297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45962.649427546297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45962.649427546297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45962.649427546297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45962.649427546297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45962.649427546297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45962.649427546297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45962.649427546297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45962.649427546297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45962.649427546297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45962.649427546297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45962.649427546297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45962.649427546297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45962.649427546297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45962.649427546297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45962.649427546297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45962.649427546297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45962.649427546297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45962.649427546297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45962.649427546297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45962.649427546297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45962.649427546297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45962.649427546297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45962.649427546297</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45962.649427546297</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45962.649427546297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45962.649427546297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45962.649427546297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45962.649427546297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45962.649427546297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45962.649427546297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45962.649427546297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45962.649427546297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45962.649427546297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45962.649427546297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45962.649427546297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45962.649427546297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45962.649427546297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45962.649427546297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45962.649427546297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45962.649427546297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45962.649427546297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45962.649427546297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45962.649427546297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45962.649427546297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45962.649427546297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45962.649427546297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45962.649427546297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45962.649427546297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45962.649427546297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45962.649427546297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45962.649427546297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45962.649427546297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45962.649427546297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45962.649427546297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45962.649427546297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45962.649427546297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45962.649427546297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45962.649427546297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45962.649427546297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45962.649427546297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45962.649427546297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45962.649427546297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45962.649427546297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45962.649427546297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45962.649427546297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45962.649427546297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45962.649427546297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45962.649427546297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45962.649427546297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45962.649427546297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45962.649427546297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45962.649427546297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45962.649427546297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45962.649427546297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45962.649427546297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45962.649427546297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45962.649427546297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45962.649427546297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45962.649427546297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45962.649427546297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45962.649427546297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45962.649427546297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45962.649427546297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45962.649427546297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45962.649427546297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45962.649427546297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45962.649427546297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45962.649427546297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45962.649427546297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45962.649427546297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45962.649427546297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45962.649427546297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45962.649427546297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45962.649427546297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45962.649427546297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45962.649427546297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45962.649427546297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45962.649427546297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45962.649427546297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45962.649427546297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45962.649427546297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45962.649427546297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45962.649427546297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45962.649427546297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45962.649427546297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45962.649427546297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45962.649427546297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45962.649427546297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45962.649427546297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45962.649427546297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45962.649427546297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45962.649427546297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45962.649427546297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45962.649427546297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45962.649427546297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45962.649427546297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45962.649427546297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45962.649427546297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45962.649427546297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45962.649427546297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45962.649427546297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45962.649427546297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45962.649427546297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45962.649427546297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45962.649427546297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45962.649427546297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45962.649427546297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45962.649427546297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45962.649427546297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45962.649427546297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45962.649427546297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45962.649427546297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45962.649427546297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45962.649427546297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45962.649427546297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45962.649427546297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45962.649427546297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45962.649427546297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45962.649427546297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45962.649427546297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45962.649427546297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45962.649427546297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45962.649427546297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45962.649427546297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45962.649427546297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45962.649427546297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45962.649427546297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45962.649427546297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45962.649427546297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45962.649427546297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45962.649427546297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45962.649427546297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45962.649427546297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45962.649427546297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45962.649427546297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45962.649427546297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45962.649427546297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45962.649427546297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45962.649427546297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45962.649427546297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45962.649427546297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45962.649427546297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45962.649427546297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45962.649427546297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45962.649427546297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45962.649427546297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45962.649427546297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45962.649427546297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45962.649427546297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45962.649427546297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45962.649427546297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45962.649427546297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45962.649427546297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45962.649427546297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45962.649427546297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45962.649427546297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45962.649427546297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45962.649427546297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45962.649427546297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45962.649427546297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45962.649427546297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45962.649427546297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45962.649427546297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45962.649427546297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45962.649427546297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45962.649427546297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45962.649427546297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45962.649427546297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45962.649427546297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45962.649427546297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45962.649427546297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45962.649427546297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45962.649427546297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45962.649427546297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45962.649427546297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45962.649427546297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45962.649427546297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45962.649427546297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45962.649427546297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45962.649427546297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45962.649427546297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45962.649427546297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45962.649427546297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45962.649427546297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45962.649427546297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45962.649427546297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45962.649427546297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45962.649427546297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45962.649427546297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45962.649427546297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45962.649427546297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45962.649427546297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45962.649427546297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45962.649427546297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45962.649427546297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45962.649427546297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45962.649427546297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45962.649427546297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45962.649427546297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45962.649427546297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45962.649427546297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45962.649427546297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45962.649427546297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45962.649427546297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45962.649427546297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45962.649427546297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45962.649427546297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45962.649427546297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45962.649427546297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45962.649427546297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45962.649427546297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45962.649427546297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45962.649427546297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45962.649427546297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45962.649427546297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45962.649427546297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45962.649427546297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45962.649427546297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45962.649427546297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45962.649427546297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45962.649427546297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45962.649427546297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45962.649427546297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45962.649427546297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45962.649427546297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45962.649427546297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45962.649427546297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45962.649427546297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45962.649427546297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45962.649427546297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45962.649427546297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45962.649427546297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45962.649427546297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45962.649427546297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45962.649427546297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45962.649427546297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45962.649427546297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45962.649427546297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45962.649427546297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45962.649427546297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45962.649427546297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45962.649427546297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45962.649427546297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45962.649427546297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45962.649427546297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45962.649427546297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45962.649427546297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45962.649427546297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45962.649427546297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45962.649427546297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45962.649427546297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45962.649427546297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45962.649427546297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45962.649427546297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45962.649427546297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45962.649427546297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45962.649427546297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45962.649427546297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45962.649427546297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45962.649427546297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45962.649427546297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45962.649427546297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45962.649427546297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45962.649427546297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45962.649427546297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45962.649427546297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45962.649427546297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45962.649427546297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45962.649427546297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45962.649427546297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45962.649427546297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45962.649427546297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45962.649427546297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45962.649427546297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45962.649427546297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45962.649427546297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45962.649427546297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45962.649427546297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45962.649427546297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45962.649427546297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45962.649427546297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45962.649427546297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45962.649427546297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45962.649427546297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45962.649427546297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45962.649427546297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45962.649427546297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45962.649427546297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45962.649427546297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45962.649427546297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45962.649427546297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45962.649427546297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45962.649427546297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45962.649427546297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45962.649427546297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45962.649427546297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45962.649427546297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45962.649427546297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45962.649427546297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45962.649427546297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45962.649427546297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45962.649427546297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45962.649427546297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45962.649427546297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45962.649427546297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45962.649427546297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45962.649427546297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45962.649427546297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45962.649427546297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45962.649427546297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45962.649427546297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45962.649427546297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45962.649427546297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45962.649427546297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45962.649427546297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45962.649427546297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45962.649427546297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45962.649427546297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45962.649427546297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45962.649427546297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45962.649427546297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45962.649427546297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45962.649427546297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45962.649427546297</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45962.649427546297</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3"/>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29382</v>
      </c>
      <c r="E2" s="105" t="s">
        <v>39021</v>
      </c>
      <c r="F2" s="106">
        <v>45962.580717592595</v>
      </c>
      <c r="G2" s="76">
        <f ca="1">IFERROR(NOW()-F2,"-")</f>
        <v>6.8709953702636994E-2</v>
      </c>
      <c r="H2" s="106">
        <v>45962.574988425928</v>
      </c>
      <c r="I2" s="102" t="str">
        <f>IFERROR(VLOOKUP(D2,DB!A:F,6,0),"")</f>
        <v>SCECO</v>
      </c>
      <c r="J2" s="101" t="str">
        <f>IFERROR(VLOOKUP(D2,DB!A:G,7,0),"")</f>
        <v>Dead</v>
      </c>
      <c r="K2" s="107" t="s">
        <v>39122</v>
      </c>
      <c r="L2" s="108" t="str">
        <f>IFERROR(VLOOKUP(D2,DB!A:I,9,0),"")</f>
        <v>Latis</v>
      </c>
    </row>
    <row r="3" spans="1:16383" ht="31.5" customHeight="1">
      <c r="A3" s="170" t="s">
        <v>39123</v>
      </c>
      <c r="B3" s="102" t="str">
        <f>IFERROR(VLOOKUP(D3,DB!A:K,11,0),"")</f>
        <v>R6</v>
      </c>
      <c r="C3" s="104">
        <v>1</v>
      </c>
      <c r="D3" s="102" t="s">
        <v>38129</v>
      </c>
      <c r="E3" s="105" t="s">
        <v>39021</v>
      </c>
      <c r="F3" s="106">
        <v>45962.602650462963</v>
      </c>
      <c r="G3" s="76">
        <f ca="1">IFERROR(NOW()-F3,"-")</f>
        <v>4.6777083334745839E-2</v>
      </c>
      <c r="H3" s="106">
        <v>45962.596724537034</v>
      </c>
      <c r="I3" s="102" t="str">
        <f>IFERROR(VLOOKUP(D3,DB!A:F,6,0),"")</f>
        <v>SCECO</v>
      </c>
      <c r="J3" s="101" t="str">
        <f>IFERROR(VLOOKUP(D3,DB!A:G,7,0),"")</f>
        <v>No BB Shifted</v>
      </c>
      <c r="K3" s="107" t="s">
        <v>39124</v>
      </c>
      <c r="L3" s="108" t="str">
        <f>IFERROR(VLOOKUP(D3,DB!A:I,9,0),"")</f>
        <v>Latis</v>
      </c>
    </row>
    <row r="4" spans="1:16383" ht="31.5" customHeight="1">
      <c r="A4" s="103"/>
      <c r="B4" s="102" t="str">
        <f>IFERROR(VLOOKUP(D4,DB!A:K,11,0),"")</f>
        <v/>
      </c>
      <c r="C4" s="104"/>
      <c r="D4" s="102"/>
      <c r="E4" s="105"/>
      <c r="F4" s="106"/>
      <c r="G4" s="76">
        <f ca="1">IFERROR(NOW()-F4,"-")</f>
        <v>45962.649427546297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45962.649427546297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45962.649427546297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45962.649427546297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45962.649427546297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45962.649427546297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45962.649427546297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45962.649427546297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45962.649427546297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45962.649427546297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45962.649427546297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45962.649427546297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45962.649427546297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45962.649427546297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45962.649427546297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45962.649427546297</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45962.649427546297</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45962.649427546297</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45962.649427546297</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45962.649427546297</v>
      </c>
      <c r="H23" s="106"/>
      <c r="I23" s="102" t="str">
        <f>IFERROR(VLOOKUP(D23,DB!A:F,6,0),"")</f>
        <v/>
      </c>
      <c r="J23" s="101" t="str">
        <f>IFERROR(VLOOKUP(D23,DB!A:G,7,0),"")</f>
        <v/>
      </c>
      <c r="K23" s="107"/>
      <c r="L23" s="108" t="str">
        <f>IFERROR(VLOOKUP(D23,DB!A:I,9,0),"")</f>
        <v/>
      </c>
    </row>
  </sheetData>
  <dataValidations count="2">
    <dataValidation allowBlank="1" showInputMessage="1" showErrorMessage="1" sqref="E1" xr:uid="{380493DB-286A-4683-AF55-C78F04945A49}"/>
    <dataValidation type="list" allowBlank="1" showInputMessage="1" showErrorMessage="1" sqref="E2:E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2025-11-01T12:36:33Z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