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9" documentId="120_S{2AC9BD13-BADA-5192-A53E-5A8FF88502F6}" xr6:coauthVersionLast="47" xr6:coauthVersionMax="47" xr10:uidLastSave="{BDFF07A6-4847-4CD1-A89C-BC36BD84396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<sst xmlns="http://schemas.openxmlformats.org/spreadsheetml/2006/main" count="180286" uniqueCount="39125">
  <si>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</si>
  <si>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</si>
  <si>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</si>
  <si>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</si>
  <si>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</si>
  <si>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</si>
  <si>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</si>
  <si>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</si>
  <si>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</si>
  <si>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</si>
  <si>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</si>
  <si>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</si>
  <si>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</si>
  <si>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</si>
  <si>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</si>
  <si>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</si>
  <si>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</si>
  <si>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</si>
  <si>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</si>
  <si>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</si>
  <si>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</si>
  <si>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</si>
  <si>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</si>
  <si>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</si>
  <si>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</si>
  <si>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</si>
  <si>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</si>
  <si>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</si>
  <si>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</si>
  <si>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</si>
  <si>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</si>
  <si>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</si>
  <si>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</si>
  <si>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</si>
  <si>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</si>
  <si>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</si>
  <si>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</si>
  <si>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</si>
  <si>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</si>
  <si>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</si>
  <si>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</si>
  <si>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</si>
  <si>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</si>
  <si>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</si>
  <si>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</si>
  <si>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</si>
  <si>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</si>
  <si>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</si>
  <si>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</si>
  <si>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</si>
  <si>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</si>
  <si>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</si>
  <si>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</si>
  <si>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</si>
  <si>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</si>
  <si>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</si>
  <si>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</si>
  <si>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</si>
  <si>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</si>
  <si>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</si>
  <si>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</si>
  <si>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</si>
  <si>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</si>
  <si>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</si>
  <si>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</si>
  <si>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</si>
  <si>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</si>
  <si>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</si>
  <si>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</si>
  <si>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</si>
  <si>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</si>
  <si>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</si>
  <si>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</si>
  <si>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</si>
  <si>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</si>
  <si>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</si>
  <si>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</si>
  <si>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</si>
  <si>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</si>
  <si>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</si>
  <si>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</si>
  <si>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</si>
  <si>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</si>
  <si>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</si>
  <si>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</si>
  <si>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</si>
  <si>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</si>
  <si>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</si>
  <si>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</si>
  <si>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</si>
  <si>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</si>
  <si>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</si>
  <si>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</si>
  <si>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</si>
  <si>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</si>
  <si>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</si>
  <si>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</si>
  <si>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</si>
  <si>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</si>
  <si>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</si>
  <si>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</si>
  <si>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</si>
  <si>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</si>
  <si>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</si>
  <si>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</si>
  <si>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</si>
  <si>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</si>
  <si>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</si>
  <si>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</si>
  <si>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</si>
  <si>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</si>
  <si>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</si>
  <si>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</si>
  <si>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</si>
  <si>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</si>
  <si>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</si>
  <si>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</si>
  <si>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</si>
  <si>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</si>
  <si>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</si>
  <si>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</si>
  <si>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</si>
  <si>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</si>
  <si>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</si>
  <si>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</si>
  <si>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</si>
  <si>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</si>
  <si>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</si>
  <si>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</si>
  <si>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</si>
  <si>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</si>
  <si>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</si>
  <si>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</si>
  <si>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</si>
  <si>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</si>
  <si>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</si>
  <si>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</si>
  <si>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</si>
  <si>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</si>
  <si>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</si>
  <si>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</si>
  <si>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</si>
  <si>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</si>
  <si>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</si>
  <si>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</si>
  <si>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</si>
  <si>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</si>
  <si>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</si>
  <si>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</si>
  <si>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</si>
  <si>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</si>
  <si>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</si>
  <si>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</si>
  <si>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</si>
  <si>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</si>
  <si>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</si>
  <si>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</si>
  <si>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</si>
  <si>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</si>
  <si>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</si>
  <si>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</si>
  <si>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</si>
  <si>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</si>
  <si>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</si>
  <si>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</si>
  <si>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</si>
  <si>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</si>
  <si>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</si>
  <si>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</si>
  <si>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</si>
  <si>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</si>
  <si>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</si>
  <si>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</si>
  <si>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</si>
  <si>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</si>
  <si>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</si>
  <si>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</si>
  <si>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</si>
  <si>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</si>
  <si>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</si>
  <si>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</si>
  <si>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</si>
  <si>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</si>
  <si>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</si>
  <si>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</si>
  <si>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</si>
  <si>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</si>
  <si>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</si>
  <si>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</si>
  <si>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</si>
  <si>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</si>
  <si>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</si>
  <si>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</si>
  <si>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</si>
  <si>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</si>
  <si>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</si>
  <si>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</si>
  <si>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</si>
  <si>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</si>
  <si>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</si>
  <si>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</si>
  <si>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</si>
  <si>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</si>
  <si>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</si>
  <si>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</si>
  <si>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</si>
  <si>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</si>
  <si>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</si>
  <si>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</si>
  <si>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</si>
  <si>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</si>
  <si>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</si>
  <si>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</si>
  <si>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</si>
  <si>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</si>
  <si>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</si>
  <si>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</si>
  <si>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</si>
  <si>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</si>
  <si>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</si>
  <si>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</si>
  <si>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</si>
  <si>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</si>
  <si>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</si>
  <si>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</si>
  <si>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</si>
  <si>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</si>
  <si>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</si>
  <si>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</si>
  <si>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</si>
  <si>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</si>
  <si>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</si>
  <si>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</si>
  <si>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</si>
  <si>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</si>
  <si>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</si>
  <si>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</si>
  <si>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</si>
  <si>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</si>
  <si>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</si>
  <si>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</si>
  <si>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</si>
  <si>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</si>
  <si>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</si>
  <si>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</si>
  <si>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</si>
  <si>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</si>
  <si>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</si>
  <si>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</si>
  <si>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</si>
  <si>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</si>
  <si>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</si>
  <si>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</si>
  <si>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</si>
  <si>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</si>
  <si>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</si>
  <si>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</si>
  <si>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</si>
  <si>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</si>
  <si>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</si>
  <si>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</si>
  <si>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</si>
  <si>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</si>
  <si>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</si>
  <si>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</si>
  <si>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</si>
  <si>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</si>
  <si>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</si>
  <si>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</si>
  <si>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</si>
  <si>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</si>
  <si>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</si>
  <si>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</si>
  <si>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</si>
  <si>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</si>
  <si>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</si>
  <si>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</si>
  <si>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</si>
  <si>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</si>
  <si>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</si>
  <si>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</si>
  <si>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</si>
  <si>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</si>
  <si>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</si>
  <si>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</si>
  <si>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</si>
  <si>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</si>
  <si>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</si>
  <si>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</si>
  <si>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</si>
  <si>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</si>
  <si>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</si>
  <si>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</si>
  <si>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</si>
  <si>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</si>
  <si>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</si>
  <si>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</si>
  <si>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</si>
  <si>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</si>
  <si>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</si>
  <si>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</si>
  <si>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</si>
  <si>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</si>
  <si>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</si>
  <si>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</si>
  <si>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</si>
  <si>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</si>
  <si>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</si>
  <si>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</si>
  <si>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</si>
  <si>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</si>
  <si>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</si>
  <si>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</si>
  <si>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</si>
  <si>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</si>
  <si>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</si>
  <si>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</si>
  <si>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</si>
  <si>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</si>
  <si>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</si>
  <si>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</si>
  <si>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</si>
  <si>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</si>
  <si>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</si>
  <si>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</si>
  <si>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</si>
  <si>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</si>
  <si>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</si>
  <si>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</si>
  <si>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</si>
  <si>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</si>
  <si>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</si>
  <si>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</si>
  <si>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</si>
  <si>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</si>
  <si>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</si>
  <si>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</si>
  <si>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</si>
  <si>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</si>
  <si>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</si>
  <si>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</si>
  <si>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</si>
  <si>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</si>
  <si>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</si>
  <si>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</si>
  <si>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</si>
  <si>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</si>
  <si>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</si>
  <si>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</si>
  <si>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</si>
  <si>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</si>
  <si>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</si>
  <si>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</si>
  <si>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</si>
  <si>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</si>
  <si>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</si>
  <si>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</si>
  <si>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</si>
  <si>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</si>
  <si>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</si>
  <si>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</si>
  <si>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</si>
  <si>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</si>
  <si>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</si>
  <si>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</si>
  <si>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</si>
  <si>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</si>
  <si>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</si>
  <si>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</si>
  <si>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</si>
  <si>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</si>
  <si>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</si>
  <si>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</si>
  <si>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</si>
  <si>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</si>
  <si>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</si>
  <si>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</si>
  <si>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</si>
  <si>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</si>
  <si>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</si>
  <si>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</si>
  <si>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</si>
  <si>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</si>
  <si>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</si>
  <si>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</si>
  <si>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</si>
  <si>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</si>
  <si>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</si>
  <si>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</si>
  <si>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</si>
  <si>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</si>
  <si>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</si>
  <si>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</si>
  <si>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</si>
  <si>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</si>
  <si>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</si>
  <si>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</si>
  <si>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</si>
  <si>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</si>
  <si>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</si>
  <si>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</si>
  <si>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</si>
  <si>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</si>
  <si>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</si>
  <si>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</si>
  <si>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</si>
  <si>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</si>
  <si>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</si>
  <si>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</si>
  <si>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</si>
  <si>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</si>
  <si>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</si>
  <si>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</si>
  <si>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</si>
  <si>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</si>
  <si>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</si>
  <si>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</si>
  <si>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</si>
  <si>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</si>
  <si>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</si>
  <si>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</si>
  <si>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</si>
  <si>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</si>
  <si>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</si>
  <si>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</si>
  <si>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</si>
  <si>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</si>
  <si>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</si>
  <si>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</si>
  <si>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</si>
  <si>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</si>
  <si>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</si>
  <si>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</si>
  <si>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</si>
  <si>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</si>
  <si>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</si>
  <si>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</si>
  <si>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</si>
  <si>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</si>
  <si>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</si>
  <si>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</si>
  <si>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</si>
  <si>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</si>
  <si>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</si>
  <si>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</si>
  <si>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</si>
  <si>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</si>
  <si>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</si>
  <si>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</si>
  <si>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</si>
  <si>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</si>
  <si>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</si>
  <si>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</si>
  <si>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</si>
  <si>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</si>
  <si>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</si>
  <si>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</si>
  <si>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</si>
  <si>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</si>
  <si>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</si>
  <si>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</si>
  <si>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</si>
  <si>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</si>
  <si>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</si>
  <si>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</si>
  <si>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</si>
  <si>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</si>
  <si>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</si>
  <si>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</si>
  <si>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</si>
  <si>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</si>
  <si>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</si>
  <si>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</si>
  <si>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</si>
  <si>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</si>
  <si>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</si>
  <si>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</si>
  <si>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</si>
  <si>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</si>
  <si>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</si>
  <si>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</si>
  <si>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</si>
  <si>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</si>
  <si>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</si>
  <si>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</si>
  <si>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</si>
  <si>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</si>
  <si>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</si>
  <si>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</si>
  <si>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</si>
  <si>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</si>
  <si>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</si>
  <si>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</si>
  <si>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</si>
  <si>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</si>
  <si>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</si>
  <si>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</si>
  <si>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</si>
  <si>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</si>
  <si>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</si>
  <si>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</si>
  <si>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</si>
  <si>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</si>
  <si>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</si>
  <si>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</si>
  <si>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</si>
  <si>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</si>
  <si>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</si>
  <si>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</si>
  <si>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</si>
  <si>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</si>
  <si>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</si>
  <si>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</si>
  <si>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</si>
  <si>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</si>
  <si>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</si>
  <si>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</si>
  <si>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</si>
  <si>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</si>
  <si>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</si>
  <si>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</si>
  <si>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</si>
  <si>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</si>
  <si>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</si>
  <si>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</si>
  <si>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</si>
  <si>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</si>
  <si>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</si>
  <si>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</si>
  <si>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</si>
  <si>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</si>
  <si>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</si>
  <si>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</si>
  <si>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</si>
  <si>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</si>
  <si>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</si>
  <si>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</si>
  <si>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</si>
  <si>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</si>
  <si>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</si>
  <si>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</si>
  <si>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</si>
  <si>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</si>
  <si>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</si>
  <si>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</si>
  <si>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</si>
  <si>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</si>
  <si>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</si>
  <si>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</si>
  <si>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</si>
  <si>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</si>
  <si>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</si>
  <si>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</si>
  <si>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</si>
  <si>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</si>
  <si>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</si>
  <si>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</si>
  <si>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</si>
  <si>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</si>
  <si>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</si>
  <si>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</si>
  <si>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</si>
  <si>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</si>
  <si>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</si>
  <si>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</si>
  <si>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</si>
  <si>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</si>
  <si>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</si>
  <si>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</si>
  <si>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</si>
  <si>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</si>
  <si>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</si>
  <si>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</si>
  <si>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</si>
  <si>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</si>
  <si>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</si>
  <si>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</si>
  <si>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</si>
  <si>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</si>
  <si>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</si>
  <si>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</si>
  <si>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</si>
  <si>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</si>
  <si>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</si>
  <si>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</si>
  <si>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</si>
  <si>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</si>
  <si>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</si>
  <si>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</si>
  <si>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</si>
  <si>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</si>
  <si>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</si>
  <si>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</si>
  <si>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</si>
  <si>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</si>
  <si>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</si>
  <si>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</si>
  <si>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</si>
  <si>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</si>
  <si>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</si>
  <si>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</si>
  <si>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</si>
  <si>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</si>
  <si>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</si>
  <si>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</si>
  <si>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</si>
  <si>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</si>
  <si>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</si>
  <si>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</si>
  <si>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</si>
  <si>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</si>
  <si>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</si>
  <si>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</si>
  <si>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</si>
  <si>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</si>
  <si>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</si>
  <si>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</si>
  <si>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</si>
  <si>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</si>
  <si>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</si>
  <si>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</si>
  <si>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</si>
  <si>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</si>
  <si>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</si>
  <si>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</si>
  <si>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</si>
  <si>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</si>
  <si>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</si>
  <si>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</si>
  <si>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</si>
  <si>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</si>
  <si>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</si>
  <si>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</si>
  <si>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</si>
  <si>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</si>
  <si>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</si>
  <si>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</si>
  <si>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</si>
  <si>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</si>
  <si>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</si>
  <si>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</si>
  <si>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</si>
  <si>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</si>
  <si>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</si>
  <si>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</si>
  <si>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</si>
  <si>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</si>
  <si>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</si>
  <si>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</si>
  <si>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</si>
  <si>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</si>
  <si>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</si>
  <si>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</si>
  <si>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</si>
  <si>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</si>
  <si>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</si>
  <si>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</si>
  <si>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</si>
  <si>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</si>
  <si>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</si>
  <si>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</si>
  <si>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</si>
  <si>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</si>
  <si>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</si>
  <si>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</si>
  <si>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</si>
  <si>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</si>
  <si>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</si>
  <si>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</si>
  <si>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</si>
  <si>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</si>
  <si>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</si>
  <si>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</si>
  <si>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</si>
  <si>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</si>
  <si>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</si>
  <si>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</si>
  <si>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</si>
  <si>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</si>
  <si>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</si>
  <si>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</si>
  <si>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</si>
  <si>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</si>
  <si>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</si>
  <si>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</si>
  <si>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</si>
  <si>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</si>
  <si>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</si>
  <si>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</si>
  <si>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</si>
  <si>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</si>
  <si>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</si>
  <si>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</si>
  <si>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</si>
  <si>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</si>
  <si>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</si>
  <si>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</si>
  <si>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</si>
  <si>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</si>
  <si>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</si>
  <si>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</si>
  <si>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</si>
  <si>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</si>
  <si>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</si>
  <si>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</si>
  <si>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</si>
  <si>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</si>
  <si>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</si>
  <si>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</si>
  <si>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</si>
  <si>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</si>
  <si>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</si>
  <si>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</si>
  <si>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</si>
  <si>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</si>
  <si>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</si>
  <si>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</si>
  <si>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</si>
  <si>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</si>
  <si>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</si>
  <si>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</si>
  <si>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</si>
  <si>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</si>
  <si>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</si>
  <si>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</si>
  <si>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</si>
  <si>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</si>
  <si>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</si>
  <si>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</si>
  <si>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</si>
  <si>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</si>
  <si>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</si>
  <si>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</si>
  <si>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</si>
  <si>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</si>
  <si>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</si>
  <si>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</si>
  <si>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</si>
  <si>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</si>
  <si>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</si>
  <si>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</si>
  <si>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</si>
  <si>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</si>
  <si>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</si>
  <si>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</si>
  <si>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</si>
  <si>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</si>
  <si>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</si>
  <si>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</si>
  <si>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</si>
  <si>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</si>
  <si>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</si>
  <si>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</si>
  <si>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</si>
  <si>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</si>
  <si>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</si>
  <si>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</si>
  <si>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</si>
  <si>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</si>
  <si>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</si>
  <si>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</si>
  <si>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</si>
  <si>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</si>
  <si>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</si>
  <si>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</si>
  <si>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</si>
  <si>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</si>
  <si>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</si>
  <si>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</si>
  <si>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</si>
  <si>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</si>
  <si>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</si>
  <si>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</si>
  <si>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</si>
  <si>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</si>
  <si>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</si>
  <si>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</si>
  <si>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</si>
  <si>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</si>
  <si>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</si>
  <si>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</si>
  <si>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</si>
  <si>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</si>
  <si>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</si>
  <si>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</si>
  <si>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</si>
  <si>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</si>
  <si>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</si>
  <si>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</si>
  <si>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</si>
  <si>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</si>
  <si>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</si>
  <si>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</si>
  <si>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</si>
  <si>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</si>
  <si>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</si>
  <si>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</si>
  <si>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</si>
  <si>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</si>
  <si>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</si>
  <si>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</si>
  <si>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</si>
  <si>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</si>
  <si>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</si>
  <si>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</si>
  <si>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</si>
  <si>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</si>
  <si>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</si>
  <si>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</si>
  <si>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</si>
  <si>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</si>
  <si>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</si>
  <si>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</si>
  <si>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</si>
  <si>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</si>
  <si>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</si>
  <si>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</si>
  <si>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</si>
  <si>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</si>
  <si>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</si>
  <si>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</si>
  <si>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</si>
  <si>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</si>
  <si>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</si>
  <si>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</si>
  <si>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</si>
  <si>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</si>
  <si>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</si>
  <si>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</si>
  <si>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</si>
  <si>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</si>
  <si>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</si>
  <si>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</si>
  <si>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</si>
  <si>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</si>
  <si>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</si>
  <si>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</si>
  <si>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</si>
  <si>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</si>
  <si>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</si>
  <si>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</si>
  <si>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</si>
  <si>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</si>
  <si>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</si>
  <si>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</si>
  <si>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</si>
  <si>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</si>
  <si>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</si>
  <si>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</si>
  <si>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</si>
  <si>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</si>
  <si>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</si>
  <si>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</si>
  <si>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</si>
  <si>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</si>
  <si>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</si>
  <si>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</si>
  <si>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</si>
  <si>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</si>
  <si>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</si>
  <si>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</si>
  <si>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</si>
  <si>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</si>
  <si>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</si>
  <si>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</si>
  <si>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</si>
  <si>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</si>
  <si>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</si>
  <si>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</si>
  <si>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</si>
  <si>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</si>
  <si>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</si>
  <si>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</si>
  <si>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</si>
  <si>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</si>
  <si>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</si>
  <si>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</si>
  <si>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</si>
  <si>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</si>
  <si>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</si>
  <si>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</si>
  <si>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</si>
  <si>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</si>
  <si>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</si>
  <si>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</si>
  <si>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</si>
  <si>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</si>
  <si>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</si>
  <si>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</si>
  <si>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</si>
  <si>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</si>
  <si>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</si>
  <si>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</si>
  <si>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</si>
  <si>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</si>
  <si>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</si>
  <si>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</si>
  <si>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</si>
  <si>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</si>
  <si>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</si>
  <si>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</si>
  <si>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</si>
  <si>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</si>
  <si>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</si>
  <si>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</si>
  <si>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</si>
  <si>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</si>
  <si>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</si>
  <si>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</si>
  <si>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</si>
  <si>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</si>
  <si>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</si>
  <si>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</si>
  <si>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</si>
  <si>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</si>
  <si>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</si>
  <si>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</si>
  <si>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</si>
  <si>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</si>
  <si>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</si>
  <si>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</si>
  <si>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</si>
  <si>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</si>
  <si>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</si>
  <si>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</si>
  <si>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</si>
  <si>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</si>
  <si>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</si>
  <si>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</si>
  <si>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</si>
  <si>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</si>
  <si>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</si>
  <si>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</si>
  <si>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</si>
  <si>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</si>
  <si>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</si>
  <si>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</si>
  <si>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</si>
  <si>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</si>
  <si>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</si>
  <si>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</si>
  <si>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</si>
  <si>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</si>
  <si>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</si>
  <si>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</si>
  <si>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</si>
  <si>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</si>
  <si>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</si>
  <si>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</si>
  <si>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</si>
  <si>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</si>
  <si>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</si>
  <si>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</si>
  <si>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</si>
  <si>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</si>
  <si>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</si>
  <si>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</si>
  <si>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</si>
  <si>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</si>
  <si>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</si>
  <si>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</si>
  <si>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</si>
  <si>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</si>
  <si>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</si>
  <si>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</si>
  <si>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</si>
  <si>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</si>
  <si>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</si>
  <si>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</si>
  <si>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</si>
  <si>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</si>
  <si>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</si>
  <si>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</si>
  <si>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</si>
  <si>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</si>
  <si>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</si>
  <si>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</si>
  <si>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</si>
  <si>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</si>
  <si>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</si>
  <si>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</si>
  <si>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</si>
  <si>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</si>
  <si>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</si>
  <si>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</si>
  <si>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</si>
  <si>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</si>
  <si>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</si>
  <si>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</si>
  <si>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</si>
  <si>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</si>
  <si>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</si>
  <si>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</si>
  <si>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</si>
  <si>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</si>
  <si>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</si>
  <si>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</si>
  <si>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</si>
  <si>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</si>
  <si>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</si>
  <si>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</si>
  <si>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</si>
  <si>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</si>
  <si>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</si>
  <si>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</si>
  <si>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</si>
  <si>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</si>
  <si>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</si>
  <si>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</si>
  <si>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</si>
  <si>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</si>
  <si>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</si>
  <si>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</si>
  <si>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</si>
  <si>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</si>
  <si>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</si>
  <si>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</si>
  <si>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</si>
  <si>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</si>
  <si>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</si>
  <si>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</si>
  <si>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</si>
  <si>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</si>
  <si>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</si>
  <si>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</si>
  <si>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</si>
  <si>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</si>
  <si>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</si>
  <si>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</si>
  <si>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</si>
  <si>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</si>
  <si>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</si>
  <si>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</si>
  <si>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</si>
  <si>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</si>
  <si>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</si>
  <si>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</si>
  <si>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</si>
  <si>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</si>
  <si>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</si>
  <si>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</si>
  <si>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</si>
  <si>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</si>
  <si>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</si>
  <si>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</si>
  <si>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</si>
  <si>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</si>
  <si>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</si>
  <si>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</si>
  <si>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</si>
  <si>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</si>
  <si>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</si>
  <si>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</si>
  <si>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</si>
  <si>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</si>
  <si>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</si>
  <si>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</si>
  <si>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</si>
  <si>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</si>
  <si>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</si>
  <si>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</si>
  <si>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</si>
  <si>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</si>
  <si>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</si>
  <si>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</si>
  <si>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</si>
  <si>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</si>
  <si>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</si>
  <si>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</si>
  <si>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</si>
  <si>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</si>
  <si>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</si>
  <si>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</si>
  <si>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</si>
  <si>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</si>
  <si>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</si>
  <si>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</si>
  <si>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</si>
  <si>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</si>
  <si>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</si>
  <si>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</si>
  <si>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</si>
  <si>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</si>
  <si>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</si>
  <si>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</si>
  <si>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</si>
  <si>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</si>
  <si>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</si>
  <si>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</si>
  <si>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</si>
  <si>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</si>
  <si>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</si>
  <si>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</si>
  <si>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</si>
  <si>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</si>
  <si>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</si>
  <si>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</si>
  <si>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</si>
  <si>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</si>
  <si>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</si>
  <si>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</si>
  <si>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</si>
  <si>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</si>
  <si>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</si>
  <si>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</si>
  <si>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</si>
  <si>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</si>
  <si>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</si>
  <si>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</si>
  <si>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</si>
  <si>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</si>
  <si>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</si>
  <si>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</si>
  <si>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</si>
  <si>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</si>
  <si>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</si>
  <si>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</si>
  <si>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</si>
  <si>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</si>
  <si>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</si>
  <si>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</si>
  <si>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</si>
  <si>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</si>
  <si>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</si>
  <si>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</si>
  <si>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</si>
  <si>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</si>
  <si>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</si>
  <si>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</si>
  <si>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</si>
  <si>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</si>
  <si>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</si>
  <si>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</si>
  <si>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</si>
  <si>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</si>
  <si>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</si>
  <si>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</si>
  <si>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</si>
  <si>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</si>
  <si>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</si>
  <si>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</si>
  <si>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</si>
  <si>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</si>
  <si>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</si>
  <si>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</si>
  <si>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</si>
  <si>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</si>
  <si>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</si>
  <si>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</si>
  <si>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</si>
  <si>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</si>
  <si>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</si>
  <si>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</si>
  <si>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</si>
  <si>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</si>
  <si>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</si>
  <si>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</si>
  <si>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</si>
  <si>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</si>
  <si>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</si>
  <si>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</si>
  <si>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</si>
  <si>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</si>
  <si>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</si>
  <si>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</si>
  <si>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</si>
  <si>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</si>
  <si>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</si>
  <si>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</si>
  <si>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</si>
  <si>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</si>
  <si>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</si>
  <si>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</si>
  <si>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</si>
  <si>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</si>
  <si>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</si>
  <si>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</si>
  <si>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</si>
  <si>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</si>
  <si>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</si>
  <si>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</si>
  <si>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</si>
  <si>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</si>
  <si>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</si>
  <si>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</si>
  <si>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</si>
  <si>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</si>
  <si>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</si>
  <si>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</si>
  <si>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</si>
  <si>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</si>
  <si>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</si>
  <si>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</si>
  <si>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</si>
  <si>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</si>
  <si>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</si>
  <si>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</si>
  <si>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</si>
  <si>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</si>
  <si>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</si>
  <si>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</si>
  <si>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</si>
  <si>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</si>
  <si>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</si>
  <si>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</si>
  <si>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</si>
  <si>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</si>
  <si>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</si>
  <si>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</si>
  <si>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</si>
  <si>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</si>
  <si>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</si>
  <si>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</si>
  <si>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</si>
  <si>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</si>
  <si>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</si>
  <si>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</si>
  <si>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</si>
  <si>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</si>
  <si>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</si>
  <si>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</si>
  <si>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</si>
  <si>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</si>
  <si>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</si>
  <si>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</si>
  <si>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</si>
  <si>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</si>
  <si>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</si>
  <si>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</si>
  <si>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</si>
  <si>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</si>
  <si>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</si>
  <si>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</si>
  <si>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</si>
  <si>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</si>
  <si>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</si>
  <si>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</si>
  <si>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</si>
  <si>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</si>
  <si>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</si>
  <si>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</si>
  <si>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</si>
  <si>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</si>
  <si>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</si>
  <si>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</si>
  <si>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</si>
  <si>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</si>
  <si>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</si>
  <si>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</si>
  <si>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</si>
  <si>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</si>
  <si>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</si>
  <si>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</si>
  <si>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</si>
  <si>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</si>
  <si>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</si>
  <si>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</si>
  <si>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</si>
  <si>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</si>
  <si>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</si>
  <si>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</si>
  <si>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</si>
  <si>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</si>
  <si>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</si>
  <si>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</si>
  <si>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</si>
  <si>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</si>
  <si>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</si>
  <si>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</si>
  <si>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</si>
  <si>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</si>
  <si>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</si>
  <si>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</si>
  <si>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</si>
  <si>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</si>
  <si>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</si>
  <si>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</si>
  <si>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</si>
  <si>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</si>
  <si>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</si>
  <si>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</si>
  <si>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</si>
  <si>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</si>
  <si>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</si>
  <si>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</si>
  <si>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</si>
  <si>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</si>
  <si>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</si>
  <si>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</si>
  <si>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</si>
  <si>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</si>
  <si>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</si>
  <si>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</si>
  <si>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</si>
  <si>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</si>
  <si>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</si>
  <si>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</si>
  <si>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</si>
  <si>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</si>
  <si>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</si>
  <si>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</si>
  <si>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</si>
  <si>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</si>
  <si>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</si>
  <si>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</si>
  <si>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</si>
  <si>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</si>
  <si>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</si>
  <si>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</si>
  <si>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</si>
  <si>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</si>
  <si>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</si>
  <si>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</si>
  <si>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</si>
  <si>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</si>
  <si>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</si>
  <si>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</si>
  <si>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</si>
  <si>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</si>
  <si>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</si>
  <si>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</si>
  <si>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</si>
  <si>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</si>
  <si>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</si>
  <si>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</si>
  <si>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</si>
  <si>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</si>
  <si>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</si>
  <si>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</si>
  <si>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</si>
  <si>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</si>
  <si>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</si>
  <si>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</si>
  <si>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</si>
  <si>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</si>
  <si>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</si>
  <si>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</si>
  <si>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</si>
  <si>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</si>
  <si>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</si>
  <si>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</si>
  <si>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</si>
  <si>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</si>
  <si>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</si>
  <si>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</si>
  <si>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</si>
  <si>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</si>
  <si>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</si>
  <si>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</si>
  <si>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</si>
  <si>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</si>
  <si>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</si>
  <si>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</si>
  <si>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</si>
  <si>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</si>
  <si>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</si>
  <si>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</si>
  <si>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</si>
  <si>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</si>
  <si>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</si>
  <si>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</si>
  <si>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</si>
  <si>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</si>
  <si>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</si>
  <si>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</si>
  <si>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</si>
  <si>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</si>
  <si>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</si>
  <si>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</si>
  <si>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</si>
  <si>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</si>
  <si>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</si>
  <si>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</si>
  <si>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</si>
  <si>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</si>
  <si>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</si>
  <si>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</si>
  <si>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</si>
  <si>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</si>
  <si>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</si>
  <si>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</si>
  <si>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</si>
  <si>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</si>
  <si>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</si>
  <si>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</si>
  <si>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</si>
  <si>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</si>
  <si>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</si>
  <si>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</si>
  <si>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</si>
  <si>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</si>
  <si>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</si>
  <si>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</si>
  <si>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</si>
  <si>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</si>
  <si>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</si>
  <si>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</si>
  <si>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</si>
  <si>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</si>
  <si>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</si>
  <si>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</si>
  <si>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</si>
  <si>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</si>
  <si>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</si>
  <si>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</si>
  <si>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</si>
  <si>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</si>
  <si>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</si>
  <si>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</si>
  <si>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</si>
  <si>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</si>
  <si>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</si>
  <si>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</si>
  <si>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</si>
  <si>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</si>
  <si>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</si>
  <si>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</si>
  <si>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</si>
  <si>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</si>
  <si>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</si>
  <si>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</si>
  <si>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</si>
  <si>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</si>
  <si>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</si>
  <si>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</si>
  <si>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</si>
  <si>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</si>
  <si>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</si>
  <si>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</si>
  <si>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</si>
  <si>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</si>
  <si>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</si>
  <si>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</si>
  <si>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</si>
  <si>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</si>
  <si>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</si>
  <si>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</si>
  <si>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</si>
  <si>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</si>
  <si>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</si>
  <si>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</si>
  <si>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</si>
  <si>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</si>
  <si>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</si>
  <si>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</si>
  <si>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</si>
  <si>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</si>
  <si>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</si>
  <si>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</si>
  <si>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</si>
  <si>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</si>
  <si>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</si>
  <si>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</si>
  <si>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</si>
  <si>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</si>
  <si>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</si>
  <si>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</si>
  <si>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</si>
  <si>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</si>
  <si>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</si>
  <si>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</si>
  <si>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</si>
  <si>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</si>
  <si>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</si>
  <si>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</si>
  <si>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</si>
  <si>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</si>
  <si>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</si>
  <si>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</si>
  <si>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</si>
  <si>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</si>
  <si>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</si>
  <si>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</si>
  <si>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</si>
  <si>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</si>
  <si>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</si>
  <si>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</si>
  <si>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</si>
  <si>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</si>
  <si>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</si>
  <si>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</si>
  <si>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</si>
  <si>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</si>
  <si>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</si>
  <si>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</si>
  <si>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</si>
  <si>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</si>
  <si>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</si>
  <si>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</si>
  <si>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</si>
  <si>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</si>
  <si>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</si>
  <si>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</si>
  <si>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</si>
  <si>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</si>
  <si>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</si>
  <si>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</si>
  <si>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</si>
  <si>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</si>
  <si>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</si>
  <si>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</si>
  <si>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</si>
  <si>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</si>
  <si>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</si>
  <si>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</si>
  <si>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</si>
  <si>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</si>
  <si>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</si>
  <si>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</si>
  <si>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</si>
  <si>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</si>
  <si>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</si>
  <si>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</si>
  <si>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</si>
  <si>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</si>
  <si>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</si>
  <si>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</si>
  <si>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</si>
  <si>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</si>
  <si>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</si>
  <si>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</si>
  <si>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</si>
  <si>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</si>
  <si>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</si>
  <si>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</si>
  <si>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</si>
  <si>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</si>
  <si>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</si>
  <si>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</si>
  <si>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</si>
  <si>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</si>
  <si>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</si>
  <si>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</si>
  <si>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</si>
  <si>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</si>
  <si>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</si>
  <si>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</si>
  <si>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</si>
  <si>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</si>
  <si>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</si>
  <si>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</si>
  <si>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</si>
  <si>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</si>
  <si>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</si>
  <si>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</si>
  <si>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</si>
  <si>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</si>
  <si>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</si>
  <si>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</si>
  <si>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</si>
  <si>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</si>
  <si>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</si>
  <si>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</si>
  <si>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</si>
  <si>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</si>
  <si>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</si>
  <si>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</si>
  <si>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</si>
  <si>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</si>
  <si>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</si>
  <si>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</si>
  <si>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</si>
  <si>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</si>
  <si>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</si>
  <si>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</si>
  <si>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</si>
  <si>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</si>
  <si>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</si>
  <si>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</si>
  <si>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</si>
  <si>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</si>
  <si>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</si>
  <si>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</si>
  <si>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</si>
  <si>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</si>
  <si>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</si>
  <si>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</si>
  <si>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</si>
  <si>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</si>
  <si>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</si>
  <si>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</si>
  <si>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</si>
  <si>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</si>
  <si>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</si>
  <si>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</si>
  <si>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</si>
  <si>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</si>
  <si>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</si>
  <si>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</si>
  <si>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</si>
  <si>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</si>
  <si>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</si>
  <si>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</si>
  <si>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</si>
  <si>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</si>
  <si>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</si>
  <si>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</si>
  <si>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</si>
  <si>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</si>
  <si>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</si>
  <si>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</si>
  <si>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</si>
  <si>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</si>
  <si>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</si>
  <si>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</si>
  <si>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</si>
  <si>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</si>
  <si>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</si>
  <si>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</si>
  <si>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</si>
  <si>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</si>
  <si>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</si>
  <si>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</si>
  <si>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</si>
  <si>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</si>
  <si>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</si>
  <si>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</si>
  <si>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</si>
  <si>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</si>
  <si>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</si>
  <si>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</si>
  <si>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</si>
  <si>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</si>
  <si>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</si>
  <si>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</si>
  <si>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</si>
  <si>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</si>
  <si>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</si>
  <si>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</si>
  <si>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</si>
  <si>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</si>
  <si>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</si>
  <si>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</si>
  <si>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</si>
  <si>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</si>
  <si>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</si>
  <si>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</si>
  <si>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</si>
  <si>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</si>
  <si>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</si>
  <si>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</si>
  <si>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</si>
  <si>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</si>
  <si>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</si>
  <si>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</si>
  <si>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</si>
  <si>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</si>
  <si>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</si>
  <si>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</si>
  <si>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</si>
  <si>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</si>
  <si>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</si>
  <si>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</si>
  <si>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</si>
  <si>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</si>
  <si>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</si>
  <si>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</si>
  <si>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</si>
  <si>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</si>
  <si>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</si>
  <si>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</si>
  <si>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</si>
  <si>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</si>
  <si>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</si>
  <si>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</si>
  <si>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</si>
  <si>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</si>
  <si>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</si>
  <si>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</si>
  <si>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</si>
  <si>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</si>
  <si>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</si>
  <si>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</si>
  <si>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</si>
  <si>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</si>
  <si>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</si>
  <si>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</si>
  <si>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</si>
  <si>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</si>
  <si>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</si>
  <si>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</si>
  <si>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</si>
  <si>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</si>
  <si>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</si>
  <si>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</si>
  <si>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</si>
  <si>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</si>
  <si>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</si>
  <si>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</si>
  <si>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</si>
  <si>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</si>
  <si>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</si>
  <si>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</si>
  <si>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</si>
  <si>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</si>
  <si>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</si>
  <si>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</si>
  <si>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</si>
  <si>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</si>
  <si>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</si>
  <si>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</si>
  <si>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</si>
  <si>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</si>
  <si>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</si>
  <si>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</si>
  <si>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</si>
  <si>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</si>
  <si>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</si>
  <si>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</si>
  <si>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</si>
  <si>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</si>
  <si>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</si>
  <si>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</si>
  <si>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</si>
  <si>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</si>
  <si>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</si>
  <si>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</si>
  <si>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</si>
  <si>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</si>
  <si>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</si>
  <si>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</si>
  <si>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</si>
  <si>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</si>
  <si>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</si>
  <si>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</si>
  <si>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</si>
  <si>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</si>
  <si>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</si>
  <si>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</si>
  <si>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</si>
  <si>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</si>
  <si>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</si>
  <si>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</si>
  <si>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</si>
  <si>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</si>
  <si>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</si>
  <si>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</si>
  <si>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</si>
  <si>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</si>
  <si>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</si>
  <si>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</si>
  <si>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</si>
  <si>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</si>
  <si>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</si>
  <si>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</si>
  <si>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</si>
  <si>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</si>
  <si>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</si>
  <si>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</si>
  <si>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</si>
  <si>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</si>
  <si>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</si>
  <si>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</si>
  <si>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</si>
  <si>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</si>
  <si>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</si>
  <si>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</si>
  <si>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</si>
  <si>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</si>
  <si>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</si>
  <si>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</si>
  <si>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</si>
  <si>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</si>
  <si>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</si>
  <si>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</si>
  <si>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</si>
  <si>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</si>
  <si>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</si>
  <si>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</si>
  <si>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</si>
  <si>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</si>
  <si>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</si>
  <si>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</si>
  <si>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</si>
  <si>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</si>
  <si>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</si>
  <si>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</si>
  <si>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</si>
  <si>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</si>
  <si>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</si>
  <si>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</si>
  <si>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</si>
  <si>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</si>
  <si>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</si>
  <si>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</si>
  <si>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</si>
  <si>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</si>
  <si>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</si>
  <si>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</si>
  <si>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</si>
  <si>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</si>
  <si>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</si>
  <si>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</si>
  <si>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</si>
  <si>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</si>
  <si>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</si>
  <si>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</si>
  <si>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</si>
  <si>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</si>
  <si>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</si>
  <si>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</si>
  <si>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</si>
  <si>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</si>
  <si>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</si>
  <si>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</si>
  <si>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</si>
  <si>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</si>
  <si>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</si>
  <si>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</si>
  <si>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</si>
  <si>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</si>
  <si>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</si>
  <si>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</si>
  <si>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</si>
  <si>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</si>
  <si>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</si>
  <si>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</si>
  <si>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</si>
  <si>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</si>
  <si>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</si>
  <si>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</si>
  <si>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</si>
  <si>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</si>
  <si>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</si>
  <si>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</si>
  <si>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</si>
  <si>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</si>
  <si>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</si>
  <si>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</si>
  <si>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</si>
  <si>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</si>
  <si>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</si>
  <si>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</si>
  <si>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</si>
  <si>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</si>
  <si>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</si>
  <si>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</si>
  <si>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</si>
  <si>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</si>
  <si>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</si>
  <si>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</si>
  <si>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</si>
  <si>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</si>
  <si>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</si>
  <si>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</si>
  <si>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</si>
  <si>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</si>
  <si>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</si>
  <si>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</si>
  <si>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</si>
  <si>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</si>
  <si>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</si>
  <si>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</si>
  <si>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</si>
  <si>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</si>
  <si>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</si>
  <si>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</si>
  <si>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</si>
  <si>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</si>
  <si>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</si>
  <si>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</si>
  <si>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</si>
  <si>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</si>
  <si>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</si>
  <si>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</si>
  <si>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</si>
  <si>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</si>
  <si>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</si>
  <si>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</si>
  <si>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</si>
  <si>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</si>
  <si>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</si>
  <si>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</si>
  <si>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</si>
  <si>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</si>
  <si>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</si>
  <si>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</si>
  <si>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</si>
  <si>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</si>
  <si>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</si>
  <si>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</si>
  <si>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</si>
  <si>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</si>
  <si>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</si>
  <si>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</si>
  <si>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</si>
  <si>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</si>
  <si>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</si>
  <si>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</si>
  <si>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</si>
  <si>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</si>
  <si>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</si>
  <si>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</si>
  <si>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</si>
  <si>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</si>
  <si>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</si>
  <si>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</si>
  <si>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</si>
  <si>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</si>
  <si>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</si>
  <si>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</si>
  <si>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</si>
  <si>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</si>
  <si>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</si>
  <si>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</si>
  <si>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</si>
  <si>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</si>
  <si>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</si>
  <si>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</si>
  <si>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</si>
  <si>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</si>
  <si>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</si>
  <si>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</si>
  <si>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</si>
  <si>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</si>
  <si>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</si>
  <si>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</si>
  <si>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</si>
  <si>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</si>
  <si>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</si>
  <si>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</si>
  <si>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</si>
  <si>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</si>
  <si>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</si>
  <si>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</si>
  <si>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</si>
  <si>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</si>
  <si>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</si>
  <si>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</si>
  <si>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</si>
  <si>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</si>
  <si>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</si>
  <si>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</si>
  <si>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</si>
  <si>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</si>
  <si>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</si>
  <si>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</si>
  <si>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</si>
  <si>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</si>
  <si>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</si>
  <si>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</si>
  <si>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</si>
  <si>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</si>
  <si>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</si>
  <si>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</si>
  <si>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</si>
  <si>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</si>
  <si>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</si>
  <si>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</si>
  <si>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</si>
  <si>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</si>
  <si>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</si>
  <si>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</si>
  <si>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</si>
  <si>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</si>
  <si>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</si>
  <si>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</si>
  <si>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</si>
  <si>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</si>
  <si>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</si>
  <si>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</si>
  <si>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</si>
  <si>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</si>
  <si>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</si>
  <si>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</si>
  <si>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</si>
  <si>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</si>
  <si>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</si>
  <si>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</si>
  <si>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</si>
  <si>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</si>
  <si>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</si>
  <si>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</si>
  <si>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</si>
  <si>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</si>
  <si>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</si>
  <si>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</si>
  <si>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</si>
  <si>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</si>
  <si>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</si>
  <si>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</si>
  <si>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</si>
  <si>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</si>
  <si>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</si>
  <si>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</si>
  <si>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</si>
  <si>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</si>
  <si>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</si>
  <si>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</si>
  <si>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</si>
  <si>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</si>
  <si>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</si>
  <si>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</si>
  <si>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</si>
  <si>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</si>
  <si>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</si>
  <si>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</si>
  <si>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</si>
  <si>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</si>
  <si>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</si>
  <si>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</si>
  <si>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</si>
  <si>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</si>
  <si>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</si>
  <si>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</si>
  <si>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</si>
  <si>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</si>
  <si>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</si>
  <si>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</si>
  <si>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</si>
  <si>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</si>
  <si>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</si>
  <si>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</si>
  <si>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</si>
  <si>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</si>
  <si>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</si>
  <si>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</si>
  <si>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</si>
  <si>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</si>
  <si>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</si>
  <si>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</si>
  <si>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</si>
  <si>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</si>
  <si>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</si>
  <si>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</si>
  <si>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</si>
  <si>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</si>
  <si>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</si>
  <si>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</si>
  <si>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</si>
  <si>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</si>
  <si>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</si>
  <si>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</si>
  <si>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</si>
  <si>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</si>
  <si>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</si>
  <si>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</si>
  <si>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</si>
  <si>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</si>
  <si>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</si>
  <si>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</si>
  <si>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</si>
  <si>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</si>
  <si>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</si>
  <si>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</si>
  <si>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</si>
  <si>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</si>
  <si>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</si>
  <si>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</si>
  <si>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</si>
  <si>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</si>
  <si>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</si>
  <si>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</si>
  <si>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</si>
  <si>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</si>
  <si>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</si>
  <si>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</si>
  <si>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</si>
  <si>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</si>
  <si>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</si>
  <si>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</si>
  <si>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</si>
  <si>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</si>
  <si>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</si>
  <si>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</si>
  <si>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</si>
  <si>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</si>
  <si>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</si>
  <si>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</si>
  <si>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</si>
  <si>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</si>
  <si>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</si>
  <si>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</si>
  <si>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</si>
  <si>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</si>
  <si>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</si>
  <si>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</si>
  <si>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</si>
  <si>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</si>
  <si>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</si>
  <si>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</si>
  <si>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</si>
  <si>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</si>
  <si>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</si>
  <si>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</si>
  <si>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</si>
  <si>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</si>
  <si>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</si>
  <si>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</si>
  <si>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</si>
  <si>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</si>
  <si>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</si>
  <si>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</si>
  <si>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</si>
  <si>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</si>
  <si>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</si>
  <si>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</si>
  <si>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</si>
  <si>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</si>
  <si>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</si>
  <si>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</si>
  <si>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</si>
  <si>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</si>
  <si>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</si>
  <si>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</si>
  <si>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</si>
  <si>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</si>
  <si>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</si>
  <si>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</si>
  <si>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</si>
  <si>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</si>
  <si>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</si>
  <si>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</si>
  <si>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</si>
  <si>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</si>
  <si>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</si>
  <si>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</si>
  <si>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</si>
  <si>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</si>
  <si>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</si>
  <si>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</si>
  <si>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</si>
  <si>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</si>
  <si>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</si>
  <si>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</si>
  <si>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</si>
  <si>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</si>
  <si>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</si>
  <si>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</si>
  <si>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</si>
  <si>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</si>
  <si>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</si>
  <si>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</si>
  <si>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</si>
  <si>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</si>
  <si>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</si>
  <si>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</si>
  <si>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</si>
  <si>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</si>
  <si>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</si>
  <si>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</si>
  <si>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</si>
  <si>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</si>
  <si>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</si>
  <si>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</si>
  <si>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</si>
  <si>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</si>
  <si>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</si>
  <si>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</si>
  <si>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</si>
  <si>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</si>
  <si>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</si>
  <si>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</si>
  <si>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</si>
  <si>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</si>
  <si>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</si>
  <si>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</si>
  <si>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</si>
  <si>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</si>
  <si>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</si>
  <si>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</si>
  <si>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</si>
  <si>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</si>
  <si>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</si>
  <si>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</si>
  <si>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</si>
  <si>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</si>
  <si>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</si>
  <si>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</si>
  <si>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</si>
  <si>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</si>
  <si>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</si>
  <si>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</si>
  <si>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</si>
  <si>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</si>
  <si>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</si>
  <si>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</si>
  <si>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</si>
  <si>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</si>
  <si>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</si>
  <si>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</si>
  <si>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</si>
  <si>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</si>
  <si>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</si>
  <si>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</si>
  <si>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</si>
  <si>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</si>
  <si>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</si>
  <si>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</si>
  <si>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</si>
  <si>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</si>
  <si>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</si>
  <si>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</si>
  <si>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</si>
  <si>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</si>
  <si>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</si>
  <si>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</si>
  <si>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</si>
  <si>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</si>
  <si>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</si>
  <si>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</si>
  <si>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</si>
  <si>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</si>
  <si>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</si>
  <si>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</si>
  <si>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</si>
  <si>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</si>
  <si>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</si>
  <si>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</si>
  <si>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</si>
  <si>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</si>
  <si>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</si>
  <si>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</si>
  <si>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</si>
  <si>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</si>
  <si>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</si>
  <si>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</si>
  <si>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</si>
  <si>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</si>
  <si>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</si>
  <si>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</si>
  <si>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</si>
  <si>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</si>
  <si>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</si>
  <si>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</si>
  <si>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</si>
  <si>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</si>
  <si>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</si>
  <si>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</si>
  <si>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</si>
  <si>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</si>
  <si>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</si>
  <si>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</si>
  <si>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</si>
  <si>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</si>
  <si>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</si>
  <si>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</si>
  <si>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</si>
  <si>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</si>
  <si>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</si>
  <si>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</si>
  <si>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</si>
  <si>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</si>
  <si>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</si>
  <si>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</si>
  <si>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</si>
  <si>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</si>
  <si>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</si>
  <si>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</si>
  <si>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</si>
  <si>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</si>
  <si>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</si>
  <si>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</si>
  <si>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</si>
  <si>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</si>
  <si>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</si>
  <si>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</si>
  <si>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</si>
  <si>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</si>
  <si>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</si>
  <si>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</si>
  <si>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</si>
  <si>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</si>
  <si>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</si>
  <si>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</si>
  <si>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</si>
  <si>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</si>
  <si>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</si>
  <si>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</si>
  <si>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</si>
  <si>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</si>
  <si>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</si>
  <si>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</si>
  <si>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</si>
  <si>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</si>
  <si>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</si>
  <si>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</si>
  <si>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</si>
  <si>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</si>
  <si>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</si>
  <si>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</si>
  <si>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</si>
  <si>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</si>
  <si>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</si>
  <si>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</si>
  <si>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</si>
  <si>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</si>
  <si>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</si>
  <si>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</si>
  <si>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</si>
  <si>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</si>
  <si>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</si>
  <si>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</si>
  <si>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</si>
  <si>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</si>
  <si>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</si>
  <si>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</si>
  <si>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</si>
  <si>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</si>
  <si>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</si>
  <si>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</si>
  <si>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</si>
  <si>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</si>
  <si>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</si>
  <si>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</si>
  <si>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</si>
  <si>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</si>
  <si>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</si>
  <si>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</si>
  <si>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</si>
  <si>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</si>
  <si>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</si>
  <si>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</si>
  <si>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</si>
  <si>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</si>
  <si>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</si>
  <si>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</si>
  <si>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</si>
  <si>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</si>
  <si>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</si>
  <si>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</si>
  <si>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</si>
  <si>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</si>
  <si>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</si>
  <si>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</si>
  <si>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</si>
  <si>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</si>
  <si>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</si>
  <si>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</si>
  <si>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</si>
  <si>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</si>
  <si>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</si>
  <si>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</si>
  <si>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</si>
  <si>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</si>
  <si>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</si>
  <si>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</si>
  <si>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</si>
  <si>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</si>
  <si>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</si>
  <si>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</si>
  <si>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</si>
  <si>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</si>
  <si>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</si>
  <si>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</si>
  <si>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</si>
  <si>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</si>
  <si>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</si>
  <si>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</si>
  <si>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</si>
  <si>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</si>
  <si>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</si>
  <si>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</si>
  <si>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</si>
  <si>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</si>
  <si>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</si>
  <si>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</si>
  <si>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</si>
  <si>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</si>
  <si>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</si>
  <si>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</si>
  <si>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</si>
  <si>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</si>
  <si>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</si>
  <si>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</si>
  <si>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</si>
  <si>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</si>
  <si>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</si>
  <si>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</si>
  <si>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</si>
  <si>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</si>
  <si>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</si>
  <si>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</si>
  <si>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</si>
  <si>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</si>
  <si>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</si>
  <si>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</si>
  <si>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</si>
  <si>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</si>
  <si>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</si>
  <si>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</si>
  <si>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</si>
  <si>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</si>
  <si>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</si>
  <si>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</si>
  <si>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</si>
  <si>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</si>
  <si>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</si>
  <si>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</si>
  <si>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</si>
  <si>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</si>
  <si>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</si>
  <si>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</si>
  <si>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</si>
  <si>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</si>
  <si>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</si>
  <si>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</si>
  <si>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</si>
  <si>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</si>
  <si>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</si>
  <si>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</si>
  <si>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</si>
  <si>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</si>
  <si>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</si>
  <si>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</si>
  <si>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</si>
  <si>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</si>
  <si>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</si>
  <si>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</si>
  <si>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</si>
  <si>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</si>
  <si>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</si>
  <si>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</si>
  <si>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</si>
  <si>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</si>
  <si>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</si>
  <si>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</si>
  <si>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</si>
  <si>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</si>
  <si>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</si>
  <si>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</si>
  <si>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</si>
  <si>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</si>
  <si>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</si>
  <si>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</si>
  <si>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</si>
  <si>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</si>
  <si>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</si>
  <si>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</si>
  <si>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</si>
  <si>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</si>
  <si>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</si>
  <si>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</si>
  <si>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</si>
  <si>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</si>
  <si>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</si>
  <si>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</si>
  <si>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</si>
  <si>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</si>
  <si>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</si>
  <si>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</si>
  <si>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</si>
  <si>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</si>
  <si>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</si>
  <si>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</si>
  <si>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</si>
  <si>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</si>
  <si>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</si>
  <si>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</si>
  <si>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</si>
  <si>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</si>
  <si>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</si>
  <si>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</si>
  <si>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</si>
  <si>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</si>
  <si>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</si>
  <si>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</si>
  <si>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</si>
  <si>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</si>
  <si>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</si>
  <si>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</si>
  <si>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</si>
  <si>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</si>
  <si>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</si>
  <si>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</si>
  <si>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</si>
  <si>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</si>
  <si>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</si>
  <si>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</si>
  <si>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</si>
  <si>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</si>
  <si>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</si>
  <si>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</si>
  <si>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</si>
  <si>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</si>
  <si>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</si>
  <si>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</si>
  <si>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</si>
  <si>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</si>
  <si>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</si>
  <si>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</si>
  <si>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</si>
  <si>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</si>
  <si>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</si>
  <si>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</si>
  <si>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</si>
  <si>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</si>
  <si>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</si>
  <si>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</si>
  <si>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</si>
  <si>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</si>
  <si>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</si>
  <si>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</si>
  <si>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</si>
  <si>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</si>
  <si>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</si>
  <si>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</si>
  <si>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</si>
  <si>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</si>
  <si>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</si>
  <si>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</si>
  <si>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</si>
  <si>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</si>
  <si>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</si>
  <si>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</si>
  <si>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</si>
  <si>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</si>
  <si>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</si>
  <si>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</si>
  <si>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</si>
  <si>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</si>
  <si>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</si>
  <si>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</si>
  <si>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</si>
  <si>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</si>
  <si>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</si>
  <si>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</si>
  <si>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</si>
  <si>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</si>
  <si>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</si>
  <si>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</si>
  <si>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</si>
  <si>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</si>
  <si>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</si>
  <si>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</si>
  <si>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</si>
  <si>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</si>
  <si>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</si>
  <si>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</si>
  <si>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</si>
  <si>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</si>
  <si>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</si>
  <si>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</si>
  <si>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</si>
  <si>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</si>
  <si>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</si>
  <si>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</si>
  <si>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</si>
  <si>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</si>
  <si>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</si>
  <si>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</si>
  <si>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</si>
  <si>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</si>
  <si>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</si>
  <si>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</si>
  <si>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</si>
  <si>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</si>
  <si>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</si>
  <si>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</si>
  <si>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</si>
  <si>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</si>
  <si>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</si>
  <si>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</si>
  <si>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</si>
  <si>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</si>
  <si>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</si>
  <si>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</si>
  <si>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</si>
  <si>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</si>
  <si>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</si>
  <si>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</si>
  <si>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</si>
  <si>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</si>
  <si>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</si>
  <si>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</si>
  <si>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</si>
  <si>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</si>
  <si>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</si>
  <si>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</si>
  <si>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</si>
  <si>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</si>
  <si>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</si>
  <si>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</si>
  <si>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</si>
  <si>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</si>
  <si>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</si>
  <si>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</si>
  <si>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</si>
  <si>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</si>
  <si>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</si>
  <si>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</si>
  <si>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</si>
  <si>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</si>
  <si>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</si>
  <si>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</si>
  <si>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</si>
  <si>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</si>
  <si>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</si>
  <si>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</si>
  <si>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</si>
  <si>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</si>
  <si>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</si>
  <si>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</si>
  <si>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</si>
  <si>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</si>
  <si>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</si>
  <si>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</si>
  <si>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</si>
  <si>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</si>
  <si>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</si>
  <si>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</si>
  <si>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</si>
  <si>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</si>
  <si>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</si>
  <si>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</si>
  <si>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</si>
  <si>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</si>
  <si>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</si>
  <si>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</si>
  <si>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</si>
  <si>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</si>
  <si>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</si>
  <si>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</si>
  <si>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</si>
  <si>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</si>
  <si>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</si>
  <si>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</si>
  <si>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</si>
  <si>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</si>
  <si>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</si>
  <si>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</si>
  <si>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</si>
  <si>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</si>
  <si>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</si>
  <si>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</si>
  <si>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</si>
  <si>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</si>
  <si>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</si>
  <si>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</si>
  <si>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</si>
  <si>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</si>
  <si>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</si>
  <si>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</si>
  <si>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</si>
  <si>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</si>
  <si>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</si>
  <si>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</si>
  <si>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</si>
  <si>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</si>
  <si>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</si>
  <si>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</si>
  <si>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</si>
  <si>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</si>
  <si>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</si>
  <si>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</si>
  <si>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</si>
  <si>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</si>
  <si>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</si>
  <si>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</si>
  <si>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</si>
  <si>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</si>
  <si>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</si>
  <si>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</si>
  <si>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</si>
  <si>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</si>
  <si>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</si>
  <si>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</si>
  <si>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</si>
  <si>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</si>
  <si>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</si>
  <si>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</si>
  <si>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</si>
  <si>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</si>
  <si>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</si>
  <si>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</si>
  <si>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</si>
  <si>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</si>
  <si>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</si>
  <si>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</si>
  <si>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</si>
  <si>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</si>
  <si>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</si>
  <si>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</si>
  <si>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</si>
  <si>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</si>
  <si>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</si>
  <si>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</si>
  <si>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</si>
  <si>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</si>
  <si>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</si>
  <si>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</si>
  <si>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</si>
  <si>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</si>
  <si>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</si>
  <si>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</si>
  <si>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</si>
  <si>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</si>
  <si>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</si>
  <si>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</si>
  <si>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</si>
  <si>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</si>
  <si>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</si>
  <si>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</si>
  <si>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</si>
  <si>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</si>
  <si>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</si>
  <si>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</si>
  <si>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</si>
  <si>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</si>
  <si>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</si>
  <si>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</si>
  <si>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</si>
  <si>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</si>
  <si>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</si>
  <si>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</si>
  <si>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</si>
  <si>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</si>
  <si>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</si>
  <si>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</si>
  <si>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</si>
  <si>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</si>
  <si>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</si>
  <si>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</si>
  <si>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</si>
  <si>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</si>
  <si>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</si>
  <si>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</si>
  <si>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</si>
  <si>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</si>
  <si>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</si>
  <si>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</si>
  <si>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</si>
  <si>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</si>
  <si>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</si>
  <si>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</si>
  <si>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</si>
  <si>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</si>
  <si>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</si>
  <si>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</si>
  <si>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</si>
  <si>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</si>
  <si>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</si>
  <si>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</si>
  <si>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</si>
  <si>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</si>
  <si>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</si>
  <si>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</si>
  <si>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</si>
  <si>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</si>
  <si>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</si>
  <si>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</si>
  <si>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</si>
  <si>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</si>
  <si>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</si>
  <si>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</si>
  <si>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</si>
  <si>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</si>
  <si>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</si>
  <si>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</si>
  <si>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</si>
  <si>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</si>
  <si>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</si>
  <si>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</si>
  <si>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</si>
  <si>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</si>
  <si>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</si>
  <si>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</si>
  <si>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</si>
  <si>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</si>
  <si>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</si>
  <si>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</si>
  <si>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</si>
  <si>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</si>
  <si>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</si>
  <si>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</si>
  <si>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</si>
  <si>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</si>
  <si>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</si>
  <si>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</si>
  <si>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</si>
  <si>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</si>
  <si>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</si>
  <si>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</si>
  <si>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</si>
  <si>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</si>
  <si>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</si>
  <si>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</si>
  <si>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</si>
  <si>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</si>
  <si>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</si>
  <si>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</si>
  <si>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</si>
  <si>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</si>
  <si>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</si>
  <si>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</si>
  <si>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</si>
  <si>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</si>
  <si>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</si>
  <si>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</si>
  <si>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</si>
  <si>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</si>
  <si>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</si>
  <si>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</si>
  <si>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</si>
  <si>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</si>
  <si>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</si>
  <si>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</si>
  <si>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</si>
  <si>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</si>
  <si>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</si>
  <si>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</si>
  <si>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</si>
  <si>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</si>
  <si>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</si>
  <si>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</si>
  <si>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</si>
  <si>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</si>
  <si>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</si>
  <si>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</si>
  <si>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</si>
  <si>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</si>
  <si>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</si>
  <si>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</si>
  <si>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</si>
  <si>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</si>
  <si>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</si>
  <si>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</si>
  <si>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</si>
  <si>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</si>
  <si>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</si>
  <si>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</si>
  <si>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</si>
  <si>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</si>
  <si>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</si>
  <si>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</si>
  <si>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</si>
  <si>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</si>
  <si>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</si>
  <si>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</si>
  <si>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</si>
  <si>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</si>
  <si>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</si>
  <si>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</si>
  <si>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</si>
  <si>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</si>
  <si>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</si>
  <si>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</si>
  <si>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</si>
  <si>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</si>
  <si>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</si>
  <si>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</si>
  <si>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</si>
  <si>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</si>
  <si>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</si>
  <si>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</si>
  <si>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</si>
  <si>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</si>
  <si>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</si>
  <si>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</si>
  <si>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</si>
  <si>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</si>
  <si>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</si>
  <si>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</si>
  <si>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</si>
  <si>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</si>
  <si>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</si>
  <si>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</si>
  <si>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</si>
  <si>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</si>
  <si>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</si>
  <si>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</si>
  <si>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</si>
  <si>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</si>
  <si>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</si>
  <si>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</si>
  <si>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</si>
  <si>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</si>
  <si>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</si>
  <si>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</si>
  <si>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</si>
  <si>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</si>
  <si>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</si>
  <si>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</si>
  <si>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</si>
  <si>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</si>
  <si>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</si>
  <si>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</si>
  <si>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</si>
  <si>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</si>
  <si>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</si>
  <si>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</si>
  <si>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</si>
  <si>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</si>
  <si>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</si>
  <si>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</si>
  <si>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</si>
  <si>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</si>
  <si>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</si>
  <si>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</si>
  <si>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</si>
  <si>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</si>
  <si>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</si>
  <si>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</si>
  <si>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</si>
  <si>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</si>
  <si>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</si>
  <si>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</si>
  <si>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</si>
  <si>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</si>
  <si>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</si>
  <si>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</si>
  <si>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</si>
  <si>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</si>
  <si>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</si>
  <si>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</si>
  <si>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</si>
  <si>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</si>
  <si>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</si>
  <si>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</si>
  <si>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</si>
  <si>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</si>
  <si>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</si>
  <si>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</si>
  <si>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</si>
  <si>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</si>
  <si>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</si>
  <si>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</si>
  <si>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</si>
  <si>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</si>
  <si>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</si>
  <si>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</si>
  <si>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</si>
  <si>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</si>
  <si>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</si>
  <si>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</si>
  <si>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</si>
  <si>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</si>
  <si>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</si>
  <si>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</si>
  <si>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</si>
  <si>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</si>
  <si>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</si>
  <si>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</si>
  <si>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</si>
  <si>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</si>
  <si>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</si>
  <si>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</si>
  <si>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</si>
  <si>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</si>
  <si>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</si>
  <si>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</si>
  <si>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</si>
  <si>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</si>
  <si>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</si>
  <si>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</si>
  <si>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</si>
  <si>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</si>
  <si>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</si>
  <si>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</si>
  <si>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</si>
  <si>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</si>
  <si>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</si>
  <si>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</si>
  <si>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</si>
  <si>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</si>
  <si>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</si>
  <si>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</si>
  <si>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</si>
  <si>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</si>
  <si>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</si>
  <si>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</si>
  <si>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</si>
  <si>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</si>
  <si>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</si>
  <si>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</si>
  <si>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</si>
  <si>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</si>
  <si>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</si>
  <si>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</si>
  <si>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</si>
  <si>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</si>
  <si>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</si>
  <si>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</si>
  <si>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</si>
  <si>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</si>
  <si>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</si>
  <si>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</si>
  <si>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</si>
  <si>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</si>
  <si>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</si>
  <si>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</si>
  <si>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</si>
  <si>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</si>
  <si>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</si>
  <si>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</si>
  <si>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</si>
  <si>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</si>
  <si>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</si>
  <si>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</si>
  <si>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</si>
  <si>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</si>
  <si>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</si>
  <si>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</si>
  <si>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</si>
  <si>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</si>
  <si>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</si>
  <si>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</si>
  <si>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</si>
  <si>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</si>
  <si>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</si>
  <si>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</si>
  <si>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</si>
  <si>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</si>
  <si>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</si>
  <si>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</si>
  <si>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</si>
  <si>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</si>
  <si>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</si>
  <si>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</si>
  <si>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</si>
  <si>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</si>
  <si>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</si>
  <si>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</si>
  <si>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</si>
  <si>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</si>
  <si>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</si>
  <si>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</si>
  <si>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</si>
  <si>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</si>
  <si>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</si>
  <si>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</si>
  <si>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</si>
  <si>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</si>
  <si>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</si>
  <si>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</si>
  <si>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</si>
  <si>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</si>
  <si>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</si>
  <si>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</si>
  <si>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</si>
  <si>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</si>
  <si>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</si>
  <si>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</si>
  <si>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</si>
  <si>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</si>
  <si>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</si>
  <si>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</si>
  <si>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</si>
  <si>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</si>
  <si>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</si>
  <si>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</si>
  <si>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</si>
  <si>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</si>
  <si>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</si>
  <si>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</si>
  <si>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</si>
  <si>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</si>
  <si>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</si>
  <si>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</si>
  <si>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</si>
  <si>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</si>
  <si>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</si>
  <si>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</si>
  <si>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</si>
  <si>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</si>
  <si>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</si>
  <si>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</si>
  <si>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</si>
  <si>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</si>
  <si>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</si>
  <si>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</si>
  <si>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</si>
  <si>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</si>
  <si>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</si>
  <si>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</si>
  <si>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</si>
  <si>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</si>
  <si>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</si>
  <si>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</si>
  <si>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</si>
  <si>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</si>
  <si>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</si>
  <si>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</si>
  <si>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</si>
  <si>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</si>
  <si>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</si>
  <si>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</si>
  <si>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</si>
  <si>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</si>
  <si>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</si>
  <si>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</si>
  <si>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</si>
  <si>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</si>
  <si>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</si>
  <si>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</si>
  <si>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</si>
  <si>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</si>
  <si>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</si>
  <si>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</si>
  <si>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</si>
  <si>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</si>
  <si>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</si>
  <si>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</si>
  <si>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</si>
  <si>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</si>
  <si>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</si>
  <si>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</si>
  <si>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</si>
  <si>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</si>
  <si>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</si>
  <si>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</si>
  <si>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</si>
  <si>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</si>
  <si>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</si>
  <si>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</si>
  <si>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</si>
  <si>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</si>
  <si>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</si>
  <si>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</si>
  <si>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</si>
  <si>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</si>
  <si>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</si>
  <si>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</si>
  <si>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</si>
  <si>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</si>
  <si>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</si>
  <si>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</si>
  <si>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</si>
  <si>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</si>
  <si>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</si>
  <si>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</si>
  <si>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</si>
  <si>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</si>
  <si>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</si>
  <si>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</si>
  <si>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</si>
  <si>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</si>
  <si>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</si>
  <si>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</si>
  <si>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</si>
  <si>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</si>
  <si>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</si>
  <si>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</si>
  <si>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</si>
  <si>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</si>
  <si>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</si>
  <si>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</si>
  <si>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</si>
  <si>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</si>
  <si>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</si>
  <si>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</si>
  <si>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</si>
  <si>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</si>
  <si>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</si>
  <si>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</si>
  <si>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</si>
  <si>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</si>
  <si>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</si>
  <si>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</si>
  <si>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</si>
  <si>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</si>
  <si>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</si>
  <si>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</si>
  <si>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</si>
  <si>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</si>
  <si>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</si>
  <si>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</si>
  <si>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</si>
  <si>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</si>
  <si>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</si>
  <si>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</si>
  <si>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</si>
  <si>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</si>
  <si>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</si>
  <si>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</si>
  <si>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</si>
  <si>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</si>
  <si>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</si>
  <si>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</si>
  <si>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</si>
  <si>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</si>
  <si>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</si>
  <si>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</si>
  <si>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</si>
  <si>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</si>
  <si>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</si>
  <si>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</si>
  <si>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</si>
  <si>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</si>
  <si>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</si>
  <si>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</si>
  <si>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</si>
  <si>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</si>
  <si>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</si>
  <si>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</si>
  <si>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</si>
  <si>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</si>
  <si>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</si>
  <si>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</si>
  <si>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</si>
  <si>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</si>
  <si>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</si>
  <si>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</si>
  <si>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</si>
  <si>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</si>
  <si>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</si>
  <si>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</si>
  <si>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</si>
  <si>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</si>
  <si>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</si>
  <si>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</si>
  <si>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</si>
  <si>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</si>
  <si>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</si>
  <si>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</si>
  <si>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</si>
  <si>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</si>
  <si>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</si>
  <si>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</si>
  <si>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</si>
  <si>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</si>
  <si>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</si>
  <si>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</si>
  <si>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</si>
  <si>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</si>
  <si>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</si>
  <si>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</si>
  <si>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</si>
  <si>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</si>
  <si>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</si>
  <si>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</si>
  <si>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</si>
  <si>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</si>
  <si>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</si>
  <si>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</si>
  <si>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</si>
  <si>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</si>
  <si>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</si>
  <si>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</si>
  <si>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</si>
  <si>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</si>
  <si>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</si>
  <si>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</si>
  <si>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</si>
  <si>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</si>
  <si>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</si>
  <si>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</si>
  <si>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</si>
  <si>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</si>
  <si>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</si>
  <si>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</si>
  <si>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</si>
  <si>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</si>
  <si>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</si>
  <si>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</si>
  <si>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</si>
  <si>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</si>
  <si>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</si>
  <si>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</si>
  <si>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</si>
  <si>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</si>
  <si>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</si>
  <si>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</si>
  <si>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</si>
  <si>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</si>
  <si>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</si>
  <si>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</si>
  <si>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</si>
  <si>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</si>
  <si>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</si>
  <si>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</si>
  <si>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</si>
  <si>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</si>
  <si>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</si>
  <si>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</si>
  <si>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</si>
  <si>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</si>
  <si>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</si>
  <si>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</si>
  <si>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</si>
  <si>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</si>
  <si>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</si>
  <si>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</si>
  <si>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</si>
  <si>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</si>
  <si>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</si>
  <si>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</si>
  <si>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</si>
  <si>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</si>
  <si>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</si>
  <si>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</si>
  <si>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</si>
  <si>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</si>
  <si>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</si>
  <si>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</si>
  <si>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</si>
  <si>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</si>
  <si>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</si>
  <si>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</si>
  <si>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</si>
  <si>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</si>
  <si>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</si>
  <si>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</si>
  <si>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</si>
  <si>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</si>
  <si>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</si>
  <si>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</si>
  <si>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</si>
  <si>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</si>
  <si>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</si>
  <si>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</si>
  <si>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</si>
  <si>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</si>
  <si>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</si>
  <si>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</si>
  <si>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</si>
  <si>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</si>
  <si>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</si>
  <si>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</si>
  <si>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</si>
  <si>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</si>
  <si>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</si>
  <si>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</si>
  <si>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</si>
  <si>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</si>
  <si>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</si>
  <si>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</si>
  <si>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</si>
  <si>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</si>
  <si>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</si>
  <si>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</si>
  <si>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</si>
  <si>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</si>
  <si>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</si>
  <si>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</si>
  <si>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</si>
  <si>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</si>
  <si>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</si>
  <si>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</si>
  <si>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</si>
  <si>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</si>
  <si>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</si>
  <si>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</si>
  <si>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</si>
  <si>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</si>
  <si>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</si>
  <si>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</si>
  <si>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</si>
  <si>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</si>
  <si>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</si>
  <si>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</si>
  <si>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</si>
  <si>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</si>
  <si>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</si>
  <si>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</si>
  <si>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</si>
  <si>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</si>
  <si>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</si>
  <si>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</si>
  <si>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</si>
  <si>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</si>
  <si>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</si>
  <si>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</si>
  <si>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</si>
  <si>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</si>
  <si>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</si>
  <si>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</si>
  <si>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</si>
  <si>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</si>
  <si>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</si>
  <si>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</si>
  <si>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</si>
  <si>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</si>
  <si>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</si>
  <si>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</si>
  <si>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</si>
  <si>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</si>
  <si>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</si>
  <si>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</si>
  <si>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</si>
  <si>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</si>
  <si>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</si>
  <si>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</si>
  <si>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</si>
  <si>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</si>
  <si>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</si>
  <si>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</si>
  <si>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</si>
  <si>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</si>
  <si>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</si>
  <si>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</si>
  <si>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</si>
  <si>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</si>
  <si>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</si>
  <si>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</si>
  <si>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</si>
  <si>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</si>
  <si>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</si>
  <si>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</si>
  <si>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</si>
  <si>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</si>
  <si>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</si>
  <si>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</si>
  <si>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</si>
  <si>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</si>
  <si>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</si>
  <si>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</si>
  <si>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</si>
  <si>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</si>
  <si>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</si>
  <si>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</si>
  <si>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</si>
  <si>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</si>
  <si>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</si>
  <si>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</si>
  <si>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</si>
  <si>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</si>
  <si>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</si>
  <si>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</si>
  <si>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</si>
  <si>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</si>
  <si>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</si>
  <si>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</si>
  <si>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</si>
  <si>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</si>
  <si>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</si>
  <si>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</si>
  <si>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</si>
  <si>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</si>
  <si>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</si>
  <si>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</si>
  <si>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</si>
  <si>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</si>
  <si>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</si>
  <si>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</si>
  <si>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</si>
  <si>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</si>
  <si>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</si>
  <si>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</si>
  <si>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</si>
  <si>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</si>
  <si>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</si>
  <si>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</si>
  <si>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</si>
  <si>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</si>
  <si>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</si>
  <si>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</si>
  <si>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</si>
  <si>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</si>
  <si>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</si>
  <si>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</si>
  <si>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</si>
  <si>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</si>
  <si>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</si>
  <si>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</si>
  <si>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</si>
  <si>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</si>
  <si>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</si>
  <si>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</si>
  <si>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</si>
  <si>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</si>
  <si>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</si>
  <si>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</si>
  <si>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</si>
  <si>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</si>
  <si>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</si>
  <si>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</si>
  <si>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</si>
  <si>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</si>
  <si>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</si>
  <si>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</si>
  <si>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</si>
  <si>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</si>
  <si>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</si>
  <si>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</si>
  <si>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</si>
  <si>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</si>
  <si>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</si>
  <si>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</si>
  <si>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</si>
  <si>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</si>
  <si>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</si>
  <si>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</si>
  <si>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</si>
  <si>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</si>
  <si>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</si>
  <si>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</si>
  <si>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</si>
  <si>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</si>
  <si>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</si>
  <si>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</si>
  <si>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</si>
  <si>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</si>
  <si>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</si>
  <si>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</si>
  <si>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</si>
  <si>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</si>
  <si>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</si>
  <si>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</si>
  <si>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</si>
  <si>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</si>
  <si>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</si>
  <si>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</si>
  <si>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</si>
  <si>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</si>
  <si>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</si>
  <si>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</si>
  <si>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</si>
  <si>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</si>
  <si>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</si>
  <si>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</si>
  <si>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</si>
  <si>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</si>
  <si>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</si>
  <si>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</si>
  <si>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</si>
  <si>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</si>
  <si>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</si>
  <si>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</si>
  <si>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</si>
  <si>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</si>
  <si>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</si>
  <si>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</si>
  <si>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</si>
  <si>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</si>
  <si>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</si>
  <si>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</si>
  <si>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</si>
  <si>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</si>
  <si>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</si>
  <si>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</si>
  <si>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</si>
  <si>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</si>
  <si>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</si>
  <si>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</si>
  <si>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</si>
  <si>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</si>
  <si>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</si>
  <si>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</si>
  <si>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</si>
  <si>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</si>
  <si>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</si>
  <si>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</si>
  <si>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</si>
  <si>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</si>
  <si>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</si>
  <si>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</si>
  <si>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</si>
  <si>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</si>
  <si>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</si>
  <si>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</si>
  <si>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</si>
  <si>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</si>
  <si>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</si>
  <si>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</si>
  <si>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</si>
  <si>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</si>
  <si>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</si>
  <si>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</si>
  <si>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</si>
  <si>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</si>
  <si>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</si>
  <si>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</si>
  <si>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</si>
  <si>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</si>
  <si>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</si>
  <si>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</si>
  <si>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</si>
  <si>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</si>
  <si>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</si>
  <si>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</si>
  <si>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</si>
  <si>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</si>
  <si>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</si>
  <si>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</si>
  <si>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</si>
  <si>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</si>
  <si>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</si>
  <si>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</si>
  <si>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</si>
  <si>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</si>
  <si>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</si>
  <si>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</si>
  <si>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</si>
  <si>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</si>
  <si>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</si>
  <si>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</si>
  <si>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</si>
  <si>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</si>
  <si>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</si>
  <si>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</si>
  <si>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</si>
  <si>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</si>
  <si>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</si>
  <si>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</si>
  <si>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</si>
  <si>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</si>
  <si>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</si>
  <si>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</si>
  <si>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</si>
  <si>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</si>
  <si>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</si>
  <si>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</si>
  <si>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</si>
  <si>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</si>
  <si>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</si>
  <si>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</si>
  <si>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</si>
  <si>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</si>
  <si>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</si>
  <si>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</si>
  <si>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</si>
  <si>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</si>
  <si>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</si>
  <si>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</si>
  <si>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</si>
  <si>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</si>
  <si>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</si>
  <si>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</si>
  <si>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</si>
  <si>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</si>
  <si>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</si>
  <si>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</si>
  <si>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</si>
  <si>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</si>
  <si>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</si>
  <si>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</si>
  <si>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</si>
  <si>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</si>
  <si>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</si>
  <si>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</si>
  <si>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</si>
  <si>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</si>
  <si>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</si>
  <si>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</si>
  <si>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</si>
  <si>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</si>
  <si>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</si>
  <si>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</si>
  <si>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</si>
  <si>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</si>
  <si>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</si>
  <si>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</si>
  <si>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</si>
  <si>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</si>
  <si>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</si>
  <si>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</si>
  <si>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</si>
  <si>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</si>
  <si>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</si>
  <si>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</si>
  <si>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</si>
  <si>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</si>
  <si>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</si>
  <si>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</si>
  <si>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</si>
  <si>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</si>
  <si>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</si>
  <si>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</si>
  <si>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</si>
  <si>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</si>
  <si>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</si>
  <si>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</si>
  <si>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</si>
  <si>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</si>
  <si>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</si>
  <si>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</si>
  <si>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</si>
  <si>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</si>
  <si>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</si>
  <si>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</si>
  <si>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</si>
  <si>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</si>
  <si>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</si>
  <si>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</si>
  <si>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</si>
  <si>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</si>
  <si>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</si>
  <si>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</si>
  <si>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</si>
  <si>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</si>
  <si>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</si>
  <si>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</si>
  <si>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</si>
  <si>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</si>
  <si>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</si>
  <si>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</si>
  <si>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</si>
  <si>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</si>
  <si>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</si>
  <si>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</si>
  <si>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</si>
  <si>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</si>
  <si>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</si>
  <si>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</si>
  <si>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</si>
  <si>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</si>
  <si>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</si>
  <si>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</si>
  <si>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</si>
  <si>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</si>
  <si>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</si>
  <si>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</si>
  <si>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</si>
  <si>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</si>
  <si>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</si>
  <si>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</si>
  <si>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</si>
  <si>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</si>
  <si>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</si>
  <si>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</si>
  <si>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</si>
  <si>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</si>
  <si>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</si>
  <si>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</si>
  <si>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</si>
  <si>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</si>
  <si>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</si>
  <si>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</si>
  <si>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</si>
  <si>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</si>
  <si>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</si>
  <si>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</si>
  <si>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</si>
  <si>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</si>
  <si>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</si>
  <si>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</si>
  <si>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</si>
  <si>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</si>
  <si>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</si>
  <si>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</si>
  <si>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</si>
  <si>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</si>
  <si>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</si>
  <si>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</si>
  <si>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</si>
  <si>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</si>
  <si>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</si>
  <si>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</si>
  <si>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</si>
  <si>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</si>
  <si>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</si>
  <si>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</si>
  <si>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</si>
  <si>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</si>
  <si>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</si>
  <si>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</si>
  <si>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</si>
  <si>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</si>
  <si>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</si>
  <si>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</si>
  <si>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</si>
  <si>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</si>
  <si>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</si>
  <si>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</si>
  <si>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</si>
  <si>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</si>
  <si>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</si>
  <si>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</si>
  <si>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</si>
  <si>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</si>
  <si>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</si>
  <si>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</si>
  <si>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</si>
  <si>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</si>
  <si>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</si>
  <si>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</si>
  <si>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</si>
  <si>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</si>
  <si>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</si>
  <si>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</si>
  <si>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</si>
  <si>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</si>
  <si>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</si>
  <si>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</si>
  <si>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</si>
  <si>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</si>
  <si>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</si>
  <si>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</si>
  <si>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</si>
  <si>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</si>
  <si>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</si>
  <si>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</si>
  <si>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</si>
  <si>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</si>
  <si>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</si>
  <si>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</si>
  <si>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</si>
  <si>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</si>
  <si>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</si>
  <si>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</si>
  <si>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</si>
  <si>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</si>
  <si>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</si>
  <si>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</si>
  <si>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</si>
  <si>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</si>
  <si>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</si>
  <si>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</si>
  <si>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</si>
  <si>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</si>
  <si>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</si>
  <si>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</si>
  <si>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</si>
  <si>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</si>
  <si>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</si>
  <si>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</si>
  <si>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</si>
  <si>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</si>
  <si>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</si>
  <si>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</si>
  <si>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</si>
  <si>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</si>
  <si>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</si>
  <si>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</si>
  <si>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</si>
  <si>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</si>
  <si>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</si>
  <si>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</si>
  <si>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</si>
  <si>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</si>
  <si>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</si>
  <si>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</si>
  <si>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</si>
  <si>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</si>
  <si>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</si>
  <si>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</si>
  <si>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</si>
  <si>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</si>
  <si>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</si>
  <si>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</si>
  <si>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</si>
  <si>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</si>
  <si>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</si>
  <si>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</si>
  <si>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</si>
  <si>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</si>
  <si>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</si>
  <si>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</si>
  <si>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</si>
  <si>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</si>
  <si>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</si>
  <si>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</si>
  <si>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</si>
  <si>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</si>
  <si>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</si>
  <si>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</si>
  <si>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</si>
  <si>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</si>
  <si>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</si>
  <si>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</si>
  <si>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</si>
  <si>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</si>
  <si>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</si>
  <si>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</si>
  <si>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</si>
  <si>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</si>
  <si>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</si>
  <si>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</si>
  <si>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</si>
  <si>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</si>
  <si>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</si>
  <si>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</si>
  <si>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</si>
  <si>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</si>
  <si>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</si>
  <si>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</si>
  <si>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</si>
  <si>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</si>
  <si>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</si>
  <si>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</si>
  <si>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</si>
  <si>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</si>
  <si>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</si>
  <si>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</si>
  <si>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</si>
  <si>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</si>
  <si>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</si>
  <si>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</si>
  <si>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</si>
  <si>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</si>
  <si>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</si>
  <si>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</si>
  <si>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</si>
  <si>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</si>
  <si>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</si>
  <si>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</si>
  <si>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</si>
  <si>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</si>
  <si>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</si>
  <si>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</si>
  <si>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</si>
  <si>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</si>
  <si>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</si>
  <si>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</si>
  <si>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</si>
  <si>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</si>
  <si>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</si>
  <si>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</si>
  <si>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</si>
  <si>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</si>
  <si>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</si>
  <si>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</si>
  <si>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</si>
  <si>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</si>
  <si>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</si>
  <si>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</si>
  <si>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</si>
  <si>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</si>
  <si>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</si>
  <si>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</si>
  <si>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</si>
  <si>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</si>
  <si>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</si>
  <si>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</si>
  <si>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</si>
  <si>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</si>
  <si>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</si>
  <si>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</si>
  <si>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</si>
  <si>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</si>
  <si>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</si>
  <si>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</si>
  <si>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</si>
  <si>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</si>
  <si>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</si>
  <si>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</si>
  <si>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</si>
  <si>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</si>
  <si>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</si>
  <si>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</si>
  <si>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</si>
  <si>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</si>
  <si>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</si>
  <si>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</si>
  <si>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</si>
  <si>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</si>
  <si>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</si>
  <si>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</si>
  <si>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</si>
  <si>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</si>
  <si>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</si>
  <si>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</si>
  <si>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</si>
  <si>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</si>
  <si>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</si>
  <si>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</si>
  <si>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</si>
  <si>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</si>
  <si>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</si>
  <si>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</si>
  <si>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</si>
  <si>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</si>
  <si>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</si>
  <si>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</si>
  <si>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</si>
  <si>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</si>
  <si>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</si>
  <si>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</si>
  <si>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</si>
  <si>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</si>
  <si>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</si>
  <si>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</si>
  <si>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</si>
  <si>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</si>
  <si>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</si>
  <si>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</si>
  <si>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</si>
  <si>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</si>
  <si>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</si>
  <si>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</si>
  <si>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</si>
  <si>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</si>
  <si>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</si>
  <si>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</si>
  <si>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</si>
  <si>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</si>
  <si>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</si>
  <si>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</si>
  <si>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</si>
  <si>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</si>
  <si>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</si>
  <si>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</si>
  <si>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</si>
  <si>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</si>
  <si>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</si>
  <si>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</si>
  <si>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</si>
  <si>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</si>
  <si>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</si>
  <si>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</si>
  <si>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</si>
  <si>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</si>
  <si>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</si>
  <si>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</si>
  <si>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</si>
  <si>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</si>
  <si>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</si>
  <si>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</si>
  <si>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</si>
  <si>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</si>
  <si>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</si>
  <si>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</si>
  <si>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</si>
  <si>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</si>
  <si>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</si>
  <si>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</si>
  <si>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</si>
  <si>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</si>
  <si>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</si>
  <si>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</si>
  <si>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</si>
  <si>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</si>
  <si>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</si>
  <si>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</si>
  <si>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</si>
  <si>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</si>
  <si>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</si>
  <si>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</si>
  <si>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</si>
  <si>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</si>
  <si>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</si>
  <si>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</si>
  <si>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</si>
  <si>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</si>
  <si>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</si>
  <si>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</si>
  <si>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</si>
  <si>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</si>
  <si>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</si>
  <si>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</si>
  <si>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</si>
  <si>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</si>
  <si>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</si>
  <si>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</si>
  <si>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</si>
  <si>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</si>
  <si>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</si>
  <si>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</si>
  <si>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</si>
  <si>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</si>
  <si>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</si>
  <si>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</si>
  <si>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</si>
  <si>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</si>
  <si>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</si>
  <si>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</si>
  <si>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</si>
  <si>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</si>
  <si>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</si>
  <si>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</si>
  <si>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</si>
  <si>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</si>
  <si>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</si>
  <si>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</si>
  <si>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</si>
  <si>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</si>
  <si>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</si>
  <si>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</si>
  <si>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</si>
  <si>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</si>
  <si>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</si>
  <si>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</si>
  <si>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</si>
  <si>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</si>
  <si>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</si>
  <si>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</si>
  <si>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</si>
  <si>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</si>
  <si>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</si>
  <si>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</si>
  <si>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</si>
  <si>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</si>
  <si>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</si>
  <si>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</si>
  <si>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</si>
  <si>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</si>
  <si>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</si>
  <si>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</si>
  <si>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</si>
  <si>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</si>
  <si>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</si>
  <si>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</si>
  <si>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</si>
  <si>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</si>
  <si>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</si>
  <si>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</si>
  <si>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</si>
  <si>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</si>
  <si>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</si>
  <si>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</si>
  <si>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</si>
  <si>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</si>
  <si>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</si>
  <si>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</si>
  <si>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</si>
  <si>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</si>
  <si>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</si>
  <si>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</si>
  <si>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</si>
  <si>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</si>
  <si>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</si>
  <si>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</si>
  <si>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</si>
  <si>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</si>
  <si>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</si>
  <si>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</si>
  <si>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</si>
  <si>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</si>
  <si>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</si>
  <si>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</si>
  <si>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</si>
  <si>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</si>
  <si>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</si>
  <si>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</si>
  <si>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</si>
  <si>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</si>
  <si>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</si>
  <si>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</si>
  <si>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</si>
  <si>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</si>
  <si>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</si>
  <si>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</si>
  <si>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</si>
  <si>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</si>
  <si>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</si>
  <si>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</si>
  <si>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</si>
  <si>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</si>
  <si>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</si>
  <si>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</si>
  <si>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</si>
  <si>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</si>
  <si>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</si>
  <si>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</si>
  <si>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</si>
  <si>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</si>
  <si>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</si>
  <si>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</si>
  <si>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</si>
  <si>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</si>
  <si>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</si>
  <si>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</si>
  <si>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</si>
  <si>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</si>
  <si>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</si>
  <si>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</si>
  <si>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</si>
  <si>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</si>
  <si>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</si>
  <si>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</si>
  <si>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</si>
  <si>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</si>
  <si>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</si>
  <si>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</si>
  <si>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</si>
  <si>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</si>
  <si>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</si>
  <si>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</si>
  <si>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</si>
  <si>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</si>
  <si>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</si>
  <si>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</si>
  <si>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</si>
  <si>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</si>
  <si>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</si>
  <si>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</si>
  <si>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</si>
  <si>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</si>
  <si>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</si>
  <si>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</si>
  <si>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</si>
  <si>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</si>
  <si>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</si>
  <si>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</si>
  <si>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</si>
  <si>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</si>
  <si>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</si>
  <si>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</si>
  <si>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</si>
  <si>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</si>
  <si>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</si>
  <si>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</si>
  <si>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</si>
  <si>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</si>
  <si>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</si>
  <si>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</si>
  <si>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</si>
  <si>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</si>
  <si>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</si>
  <si>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</si>
  <si>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</si>
  <si>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</si>
  <si>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</si>
  <si>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</si>
  <si>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</si>
  <si>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</si>
  <si>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</si>
  <si>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</si>
  <si>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</si>
  <si>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</si>
  <si>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</si>
  <si>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</si>
  <si>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</si>
  <si>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</si>
  <si>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</si>
  <si>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</si>
  <si>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</si>
  <si>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</si>
  <si>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</si>
  <si>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</si>
  <si>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</si>
  <si>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</si>
  <si>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</si>
  <si>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</si>
  <si>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</si>
  <si>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</si>
  <si>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</si>
  <si>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</si>
  <si>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</si>
  <si>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</si>
  <si>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</si>
  <si>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</si>
  <si>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</si>
  <si>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</si>
  <si>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</si>
  <si>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</si>
  <si>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</si>
  <si>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</si>
  <si>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</si>
  <si>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</si>
  <si>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</si>
  <si>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</si>
  <si>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</si>
  <si>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</si>
  <si>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</si>
  <si>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</si>
  <si>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</si>
  <si>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</si>
  <si>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</si>
  <si>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</si>
  <si>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</si>
  <si>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</si>
  <si>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</si>
  <si>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</si>
  <si>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</si>
  <si>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</si>
  <si>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</si>
  <si>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</si>
  <si>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</si>
  <si>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</si>
  <si>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</si>
  <si>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</si>
  <si>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</si>
  <si>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</si>
  <si>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</si>
  <si>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</si>
  <si>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</si>
  <si>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</si>
  <si>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</si>
  <si>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</si>
  <si>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</si>
  <si>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</si>
  <si>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</si>
  <si>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</si>
  <si>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</si>
  <si>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</si>
  <si>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</si>
  <si>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</si>
  <si>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</si>
  <si>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</si>
  <si>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</si>
  <si>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</si>
  <si>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</si>
  <si>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</si>
  <si>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</si>
  <si>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</si>
  <si>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</si>
  <si>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</si>
  <si>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</si>
  <si>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</si>
  <si>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</si>
  <si>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</si>
  <si>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</si>
  <si>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</si>
  <si>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</si>
  <si>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</si>
  <si>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</si>
  <si>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</si>
  <si>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</si>
  <si>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</si>
  <si>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</si>
  <si>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</si>
  <si>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</si>
  <si>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</si>
  <si>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</si>
  <si>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</si>
  <si>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</si>
  <si>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</si>
  <si>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</si>
  <si>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</si>
  <si>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</si>
  <si>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</si>
  <si>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</si>
  <si>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</si>
  <si>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</si>
  <si>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</si>
  <si>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</si>
  <si>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</si>
  <si>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</si>
  <si>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</si>
  <si>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</si>
  <si>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</si>
  <si>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</si>
  <si>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</si>
  <si>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</si>
  <si>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</si>
  <si>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</si>
  <si>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</si>
  <si>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</si>
  <si>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</si>
  <si>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</si>
  <si>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</si>
  <si>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</si>
  <si>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</si>
  <si>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</si>
  <si>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</si>
  <si>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</si>
  <si>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</si>
  <si>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</si>
  <si>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</si>
  <si>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</si>
  <si>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</si>
  <si>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</si>
  <si>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</si>
  <si>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</si>
  <si>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</si>
  <si>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</si>
  <si>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</si>
  <si>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</si>
  <si>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</si>
  <si>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</si>
  <si>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</si>
  <si>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</si>
  <si>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</si>
  <si>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</si>
  <si>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</si>
  <si>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</si>
  <si>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</si>
  <si>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</si>
  <si>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</si>
  <si>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</si>
  <si>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</si>
  <si>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</si>
  <si>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</si>
  <si>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</si>
  <si>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</si>
  <si>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</si>
  <si>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</si>
  <si>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</si>
  <si>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</si>
  <si>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</si>
  <si>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</si>
  <si>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</si>
  <si>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</si>
  <si>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</si>
  <si>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</si>
  <si>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</si>
  <si>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</si>
  <si>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</si>
  <si>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</si>
  <si>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</si>
  <si>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</si>
  <si>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</si>
  <si>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</si>
  <si>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</si>
  <si>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</si>
  <si>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</si>
  <si>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</si>
  <si>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</si>
  <si>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</si>
  <si>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</si>
  <si>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</si>
  <si>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</si>
  <si>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</si>
  <si>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</si>
  <si>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</si>
  <si>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</si>
  <si>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</si>
  <si>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</si>
  <si>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</si>
  <si>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</si>
  <si>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</si>
  <si>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</si>
  <si>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</si>
  <si>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</si>
  <si>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</si>
  <si>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</si>
  <si>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</si>
  <si>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</si>
  <si>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</si>
  <si>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</si>
  <si>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</si>
  <si>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</si>
  <si>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</si>
  <si>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</si>
  <si>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</si>
  <si>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</si>
  <si>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</si>
  <si>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</si>
  <si>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</si>
  <si>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</si>
  <si>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</si>
  <si>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</si>
  <si>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</si>
  <si>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</si>
  <si>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</si>
  <si>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</si>
  <si>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</si>
  <si>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</si>
  <si>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</si>
  <si>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</si>
  <si>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</si>
  <si>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</si>
  <si>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</si>
  <si>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</si>
  <si>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</si>
  <si>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</si>
  <si>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</si>
  <si>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</si>
  <si>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</si>
  <si>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</si>
  <si>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</si>
  <si>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</si>
  <si>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</si>
  <si>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</si>
  <si>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</si>
  <si>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</si>
  <si>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</si>
  <si>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</si>
  <si>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</si>
  <si>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</si>
  <si>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</si>
  <si>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</si>
  <si>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</si>
  <si>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</si>
  <si>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</si>
  <si>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</si>
  <si>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</si>
  <si>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</si>
  <si>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</si>
  <si>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</si>
  <si>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</si>
  <si>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</si>
  <si>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</si>
  <si>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</si>
  <si>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</si>
  <si>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</si>
  <si>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</si>
  <si>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</si>
  <si>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</si>
  <si>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</si>
  <si>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</si>
  <si>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</si>
  <si>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</si>
  <si>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</si>
  <si>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</si>
  <si>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</si>
  <si>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</si>
  <si>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</si>
  <si>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</si>
  <si>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</si>
  <si>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</si>
  <si>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</si>
  <si>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</si>
  <si>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</si>
  <si>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</si>
  <si>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</si>
  <si>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</si>
  <si>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</si>
  <si>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</si>
  <si>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</si>
  <si>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</si>
  <si>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</si>
  <si>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</si>
  <si>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</si>
  <si>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</si>
  <si>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</si>
  <si>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</si>
  <si>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</si>
  <si>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</si>
  <si>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</si>
  <si>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</si>
  <si>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</si>
  <si>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</si>
  <si>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</si>
  <si>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</si>
  <si>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</si>
  <si>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</si>
  <si>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</si>
  <si>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</si>
  <si>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</si>
  <si>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</si>
  <si>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</si>
  <si>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</si>
  <si>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</si>
  <si>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</si>
  <si>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</si>
  <si>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</si>
  <si>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</si>
  <si>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</si>
  <si>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</si>
  <si>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</si>
  <si>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</si>
  <si>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</si>
  <si>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</si>
  <si>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</si>
  <si>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</si>
  <si>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</si>
  <si>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</si>
  <si>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</si>
  <si>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</si>
  <si>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</si>
  <si>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</si>
  <si>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</si>
  <si>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</si>
  <si>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</si>
  <si>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</si>
  <si>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</si>
  <si>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</si>
  <si>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</si>
  <si>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</si>
  <si>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</si>
  <si>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</si>
  <si>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</si>
  <si>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</si>
  <si>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</si>
  <si>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</si>
  <si>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</si>
  <si>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</si>
  <si>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</si>
  <si>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</si>
  <si>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</si>
  <si>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</si>
  <si>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</si>
  <si>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</si>
  <si>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</si>
  <si>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</si>
  <si>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</si>
  <si>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</si>
  <si>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</si>
  <si>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</si>
  <si>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</si>
  <si>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</si>
  <si>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</si>
  <si>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</si>
  <si>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</si>
  <si>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</si>
  <si>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</si>
  <si>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</si>
  <si>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</si>
  <si>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</si>
  <si>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</si>
  <si>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</si>
  <si>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</si>
  <si>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</si>
  <si>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</si>
  <si>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</si>
  <si>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</si>
  <si>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</si>
  <si>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</si>
  <si>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</si>
  <si>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</si>
  <si>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</si>
  <si>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</si>
  <si>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</si>
  <si>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</si>
  <si>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</si>
  <si>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</si>
  <si>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</si>
  <si>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</si>
  <si>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</si>
  <si>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</si>
  <si>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</si>
  <si>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</si>
  <si>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</si>
  <si>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</si>
  <si>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</si>
  <si>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</si>
  <si>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</si>
  <si>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</si>
  <si>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</si>
  <si>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</si>
  <si>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</si>
  <si>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</si>
  <si>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</si>
  <si>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</si>
  <si>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</si>
  <si>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</si>
  <si>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</si>
  <si>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</si>
  <si>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</si>
  <si>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</si>
  <si>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</si>
  <si>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</si>
  <si>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</si>
  <si>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</si>
  <si>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</si>
  <si>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</si>
  <si>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</si>
  <si>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</si>
  <si>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</si>
  <si>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</si>
  <si>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</si>
  <si>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</si>
  <si>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</si>
  <si>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</si>
  <si>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</si>
  <si>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</si>
  <si>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</si>
  <si>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</si>
  <si>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</si>
  <si>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</si>
  <si>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</si>
  <si>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</si>
  <si>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</si>
  <si>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</si>
  <si>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</si>
  <si>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</si>
  <si>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</si>
  <si>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</si>
  <si>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</si>
  <si>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</si>
  <si>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</si>
  <si>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</si>
  <si>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</si>
  <si>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</si>
  <si>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</si>
  <si>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</si>
  <si>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</si>
  <si>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</si>
  <si>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</si>
  <si>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</si>
  <si>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</si>
  <si>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</si>
  <si>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</si>
  <si>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</si>
  <si>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</si>
  <si>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</si>
  <si>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</si>
  <si>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</si>
  <si>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</si>
  <si>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</si>
  <si>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</si>
  <si>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</si>
  <si>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</si>
  <si>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</si>
  <si>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</si>
  <si>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</si>
  <si>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</si>
  <si>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</si>
  <si>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</si>
  <si>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</si>
  <si>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</si>
  <si>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</si>
  <si>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</si>
  <si>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</si>
  <si>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</si>
  <si>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</si>
  <si>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</si>
  <si>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</si>
  <si>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</si>
  <si>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</si>
  <si>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</si>
  <si>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</si>
  <si>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</si>
  <si>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</si>
  <si>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</si>
  <si>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</si>
  <si>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</si>
  <si>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</si>
  <si>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</si>
  <si>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</si>
  <si>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</si>
  <si>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</si>
  <si>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</si>
  <si>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</si>
  <si>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</si>
  <si>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</si>
  <si>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</si>
  <si>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</si>
  <si>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</si>
  <si>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</si>
  <si>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</si>
  <si>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</si>
  <si>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</si>
  <si>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</si>
  <si>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</si>
  <si>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</si>
  <si>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</si>
  <si>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</si>
  <si>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</si>
  <si>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</si>
  <si>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</si>
  <si>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</si>
  <si>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</si>
  <si>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</si>
  <si>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</si>
  <si>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</si>
  <si>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</si>
  <si>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</si>
  <si>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</si>
  <si>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</si>
  <si>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</si>
  <si>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</si>
  <si>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</si>
  <si>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</si>
  <si>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</si>
  <si>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</si>
  <si>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</si>
  <si>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</si>
  <si>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</si>
  <si>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</si>
  <si>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</si>
  <si>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</si>
  <si>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</si>
  <si>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</si>
  <si>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</si>
  <si>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</si>
  <si>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</si>
  <si>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</si>
  <si>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</si>
  <si>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</si>
  <si>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</si>
  <si>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</si>
  <si>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</si>
  <si>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</si>
  <si>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</si>
  <si>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</si>
  <si>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</si>
  <si>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</si>
  <si>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</si>
  <si>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</si>
  <si>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</si>
  <si>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</si>
  <si>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</si>
  <si>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</si>
  <si>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</si>
  <si>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</si>
  <si>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</si>
  <si>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</si>
  <si>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</si>
  <si>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</si>
  <si>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</si>
  <si>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</si>
  <si>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</si>
  <si>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</si>
  <si>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</si>
  <si>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</si>
  <si>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</si>
  <si>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</si>
  <si>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</si>
  <si>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</si>
  <si>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</si>
  <si>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</si>
  <si>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</si>
  <si>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</si>
  <si>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</si>
  <si>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</si>
  <si>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</si>
  <si>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</si>
  <si>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</si>
  <si>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</si>
  <si>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</si>
  <si>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</si>
  <si>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</si>
  <si>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</si>
  <si>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</si>
  <si>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</si>
  <si>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</si>
  <si>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</si>
  <si>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</si>
  <si>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</si>
  <si>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</si>
  <si>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</si>
  <si>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</si>
  <si>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</si>
  <si>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</si>
  <si>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</si>
  <si>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</si>
  <si>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</si>
  <si>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</si>
  <si>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</si>
  <si>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</si>
  <si>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</si>
  <si>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</si>
  <si>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</si>
  <si>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</si>
  <si>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</si>
  <si>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</si>
  <si>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</si>
  <si>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</si>
  <si>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</si>
  <si>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</si>
  <si>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</si>
  <si>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</si>
  <si>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</si>
  <si>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</si>
  <si>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</si>
  <si>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</si>
  <si>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</si>
  <si>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</si>
  <si>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</si>
  <si>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</si>
  <si>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</si>
  <si>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</si>
  <si>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</si>
  <si>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</si>
  <si>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</si>
  <si>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</si>
  <si>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</si>
  <si>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</si>
  <si>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</si>
  <si>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</si>
  <si>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</si>
  <si>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</si>
  <si>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</si>
  <si>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</si>
  <si>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</si>
  <si>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</si>
  <si>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</si>
  <si>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</si>
  <si>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</si>
  <si>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</si>
  <si>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</si>
  <si>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</si>
  <si>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</si>
  <si>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</si>
  <si>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</si>
  <si>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</si>
  <si>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</si>
  <si>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</si>
  <si>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</si>
  <si>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</si>
  <si>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</si>
  <si>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</si>
  <si>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</si>
  <si>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</si>
  <si>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</si>
  <si>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</si>
  <si>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</si>
  <si>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</si>
  <si>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</si>
  <si>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</si>
  <si>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</si>
  <si>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</si>
  <si>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</si>
  <si>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</si>
  <si>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</si>
  <si>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</si>
  <si>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</si>
  <si>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</si>
  <si>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</si>
  <si>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</si>
  <si>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</si>
  <si>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</si>
  <si>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</si>
  <si>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</si>
  <si>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</si>
  <si>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</si>
  <si>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</si>
  <si>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</si>
  <si>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</si>
  <si>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</si>
  <si>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</si>
  <si>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</si>
  <si>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</si>
  <si>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</si>
  <si>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</si>
  <si>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</si>
  <si>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</si>
  <si>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</si>
  <si>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</si>
  <si>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</si>
  <si>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</si>
  <si>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</si>
  <si>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</si>
  <si>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</si>
  <si>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</si>
  <si>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</si>
  <si>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</si>
  <si>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</si>
  <si>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</si>
  <si>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</si>
  <si>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</si>
  <si>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</si>
  <si>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</si>
  <si>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</si>
  <si>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</si>
  <si>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</si>
  <si>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</si>
  <si>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</si>
  <si>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</si>
  <si>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</si>
  <si>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</si>
  <si>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</si>
  <si>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</si>
  <si>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</si>
  <si>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</si>
  <si>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</si>
  <si>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</si>
  <si>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</si>
  <si>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</si>
  <si>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</si>
  <si>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</si>
  <si>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</si>
  <si>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</si>
  <si>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</si>
  <si>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</si>
  <si>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</si>
  <si>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</si>
  <si>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</si>
  <si>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</si>
  <si>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</si>
  <si>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</si>
  <si>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</si>
  <si>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</si>
  <si>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</si>
  <si>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</si>
  <si>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</si>
  <si>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</si>
  <si>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</si>
  <si>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</si>
  <si>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</si>
  <si>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</si>
  <si>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</si>
  <si>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</si>
  <si>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</si>
  <si>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</si>
  <si>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</si>
  <si>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</si>
  <si>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</si>
  <si>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</si>
  <si>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</si>
  <si>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</si>
  <si>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</si>
  <si>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</si>
  <si>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</si>
  <si>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</si>
  <si>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</si>
  <si>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</si>
  <si>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</si>
  <si>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</si>
  <si>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</si>
  <si>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</si>
  <si>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</si>
  <si>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</si>
  <si>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</si>
  <si>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</si>
  <si>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</si>
  <si>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</si>
  <si>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</si>
  <si>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</si>
  <si>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</si>
  <si>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</si>
  <si>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</si>
  <si>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</si>
  <si>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</si>
  <si>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</si>
  <si>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</si>
  <si>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</si>
  <si>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</si>
  <si>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</si>
  <si>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</si>
  <si>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</si>
  <si>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</si>
  <si>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</si>
  <si>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</si>
  <si>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</si>
  <si>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</si>
  <si>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</si>
  <si>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</si>
  <si>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</si>
  <si>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</si>
  <si>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</si>
  <si>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</si>
  <si>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</si>
  <si>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</si>
  <si>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</si>
  <si>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</si>
  <si>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</si>
  <si>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</si>
  <si>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</si>
  <si>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</si>
  <si>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</si>
  <si>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</si>
  <si>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</si>
  <si>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</si>
  <si>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</si>
  <si>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</si>
  <si>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</si>
  <si>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</si>
  <si>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</si>
  <si>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</si>
  <si>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</si>
  <si>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</si>
  <si>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</si>
  <si>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</si>
  <si>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</si>
  <si>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</si>
  <si>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</si>
  <si>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</si>
  <si>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</si>
  <si>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</si>
  <si>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</si>
  <si>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</si>
  <si>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</si>
  <si>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</si>
  <si>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</si>
  <si>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</si>
  <si>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</si>
  <si>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</si>
  <si>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</si>
  <si>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</si>
  <si>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</si>
  <si>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</si>
  <si>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</si>
  <si>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</si>
  <si>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</si>
  <si>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</si>
  <si>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</si>
  <si>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</si>
  <si>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</si>
  <si>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</si>
  <si>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</si>
  <si>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</si>
  <si>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</si>
  <si>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</si>
  <si>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</si>
  <si>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</si>
  <si>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</si>
  <si>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</si>
  <si>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</si>
  <si>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</si>
  <si>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</si>
  <si>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</si>
  <si>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</si>
  <si>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</si>
  <si>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</si>
  <si>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</si>
  <si>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</si>
  <si>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</si>
  <si>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</si>
  <si>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</si>
  <si>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</si>
  <si>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</si>
  <si>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</si>
  <si>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</si>
  <si>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</si>
  <si>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</si>
  <si>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</si>
  <si>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</si>
  <si>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</si>
  <si>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</si>
  <si>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</si>
  <si>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</si>
  <si>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</si>
  <si>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</si>
  <si>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</si>
  <si>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</si>
  <si>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</si>
  <si>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</si>
  <si>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</si>
  <si>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</si>
  <si>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</si>
  <si>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</si>
  <si>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</si>
  <si>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</si>
  <si>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</si>
  <si>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</si>
  <si>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</si>
  <si>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</si>
  <si>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</si>
  <si>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</si>
  <si>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</si>
  <si>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</si>
  <si>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</si>
  <si>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</si>
  <si>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</si>
  <si>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</si>
  <si>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</si>
  <si>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</si>
  <si>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</si>
  <si>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</si>
  <si>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</si>
  <si>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</si>
  <si>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</si>
  <si>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</si>
  <si>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</si>
  <si>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</si>
  <si>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</si>
  <si>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</si>
  <si>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</si>
  <si>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</si>
  <si>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</si>
  <si>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</si>
  <si>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</si>
  <si>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</si>
  <si>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</si>
  <si>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</si>
  <si>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</si>
  <si>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</si>
  <si>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</si>
  <si>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</si>
  <si>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</si>
  <si>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</si>
  <si>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</si>
  <si>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</si>
  <si>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</si>
  <si>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</si>
  <si>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</si>
  <si>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</si>
  <si>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</si>
  <si>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</si>
  <si>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</si>
  <si>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</si>
  <si>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</si>
  <si>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</si>
  <si>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</si>
  <si>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</si>
  <si>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</si>
  <si>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</si>
  <si>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</si>
  <si>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</si>
  <si>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</si>
  <si>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</si>
  <si>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</si>
  <si>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</si>
  <si>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</si>
  <si>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</si>
  <si>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</si>
  <si>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</si>
  <si>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</si>
  <si>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</si>
  <si>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</si>
  <si>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</si>
  <si>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</si>
  <si>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</si>
  <si>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</si>
  <si>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</si>
  <si>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</si>
  <si>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</si>
  <si>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</si>
  <si>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</si>
  <si>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</si>
  <si>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</si>
  <si>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</si>
  <si>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</si>
  <si>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</si>
  <si>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</si>
  <si>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</si>
  <si>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</si>
  <si>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</si>
  <si>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</si>
  <si>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</si>
  <si>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</si>
  <si>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</si>
  <si>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</si>
  <si>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</si>
  <si>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</si>
  <si>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</si>
  <si>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</si>
  <si>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</si>
  <si>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</si>
  <si>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</si>
  <si>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</si>
  <si>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</si>
  <si>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</si>
  <si>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</si>
  <si>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</si>
  <si>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</si>
  <si>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</si>
  <si>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</si>
  <si>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</si>
  <si>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</si>
  <si>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</si>
  <si>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</si>
  <si>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</si>
  <si>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</si>
  <si>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</si>
  <si>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</si>
  <si>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</si>
  <si>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</si>
  <si>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</si>
  <si>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</si>
  <si>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</si>
  <si>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</si>
  <si>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</si>
  <si>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</si>
  <si>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</si>
  <si>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</si>
  <si>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</si>
  <si>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</si>
  <si>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</si>
  <si>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</si>
  <si>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</si>
  <si>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</si>
  <si>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</si>
  <si>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</si>
  <si>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</si>
  <si>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</si>
  <si>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</si>
  <si>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</si>
  <si>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</si>
  <si>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</si>
  <si>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</si>
  <si>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</si>
  <si>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</si>
  <si>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</si>
  <si>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</si>
  <si>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</si>
  <si>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</si>
  <si>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</si>
  <si>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</si>
  <si>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</si>
  <si>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</si>
  <si>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</si>
  <si>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</si>
  <si>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</si>
  <si>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</si>
  <si>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</si>
  <si>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</si>
  <si>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</si>
  <si>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</si>
  <si>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</si>
  <si>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</si>
  <si>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</si>
  <si>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</si>
  <si>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</si>
  <si>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</si>
  <si>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</si>
  <si>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</si>
  <si>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</si>
  <si>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</si>
  <si>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</si>
  <si>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</si>
  <si>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</si>
  <si>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</si>
  <si>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</si>
  <si>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</si>
  <si>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</si>
  <si>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</si>
  <si>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</si>
  <si>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</si>
  <si>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</si>
  <si>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</si>
  <si>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</si>
  <si>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</si>
  <si>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</si>
  <si>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</si>
  <si>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</si>
  <si>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</si>
  <si>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</si>
  <si>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</si>
  <si>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</si>
  <si>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</si>
  <si>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</si>
  <si>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</si>
  <si>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</si>
  <si>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</si>
  <si>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</si>
  <si>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</si>
  <si>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</si>
  <si>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</si>
  <si>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</si>
  <si>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</si>
  <si>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</si>
  <si>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</si>
  <si>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</si>
  <si>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</si>
  <si>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</si>
  <si>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</si>
  <si>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</si>
  <si>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</si>
  <si>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</si>
  <si>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</si>
  <si>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</si>
  <si>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</si>
  <si>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</si>
  <si>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</si>
  <si>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</si>
  <si>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</si>
  <si>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</si>
  <si>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</si>
  <si>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</si>
  <si>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</si>
  <si>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</si>
  <si>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</si>
  <si>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</si>
  <si>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</si>
  <si>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</si>
  <si>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</si>
  <si>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</si>
  <si>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</si>
  <si>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</si>
  <si>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</si>
  <si>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</si>
  <si>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</si>
  <si>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</si>
  <si>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</si>
  <si>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</si>
  <si>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</si>
  <si>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</si>
  <si>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</si>
  <si>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</si>
  <si>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</si>
  <si>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</si>
  <si>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</si>
  <si>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</si>
  <si>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</si>
  <si>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</si>
  <si>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</si>
  <si>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</si>
  <si>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</si>
  <si>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</si>
  <si>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</si>
  <si>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</si>
  <si>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</si>
  <si>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</si>
  <si>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</si>
  <si>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</si>
  <si>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</si>
  <si>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</si>
  <si>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</si>
  <si>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</si>
  <si>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</si>
  <si>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</si>
  <si>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</si>
  <si>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</si>
  <si>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</si>
  <si>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</si>
  <si>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</si>
  <si>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</si>
  <si>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</si>
  <si>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</si>
  <si>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</si>
  <si>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</si>
  <si>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</si>
  <si>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</si>
  <si>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</si>
  <si>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</si>
  <si>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</si>
  <si>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</si>
  <si>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</si>
  <si>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</si>
  <si>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</si>
  <si>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</si>
  <si>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</si>
  <si>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</si>
  <si>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</si>
  <si>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</si>
  <si>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</si>
  <si>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</si>
  <si>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</si>
  <si>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</si>
  <si>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</si>
  <si>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</si>
  <si>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</si>
  <si>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</si>
  <si>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</si>
  <si>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</si>
  <si>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</si>
  <si>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</si>
  <si>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</si>
  <si>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</si>
  <si>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</si>
  <si>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</si>
  <si>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</si>
  <si>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</si>
  <si>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</si>
  <si>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</si>
  <si>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</si>
  <si>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</si>
  <si>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</si>
  <si>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</si>
  <si>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</si>
  <si>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</si>
  <si>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</si>
  <si>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</si>
  <si>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</si>
  <si>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</si>
  <si>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</si>
  <si>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</si>
  <si>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</si>
  <si>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</si>
  <si>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</si>
  <si>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</si>
  <si>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</si>
  <si>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</si>
  <si>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</si>
  <si>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</si>
  <si>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</si>
  <si>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</si>
  <si>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</si>
  <si>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</si>
  <si>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</si>
  <si>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</si>
  <si>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</si>
  <si>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</si>
  <si>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</si>
  <si>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</si>
  <si>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</si>
  <si>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</si>
  <si>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</si>
  <si>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</si>
  <si>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</si>
  <si>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</si>
  <si>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</si>
  <si>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</si>
  <si>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</si>
  <si>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</si>
  <si>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</si>
  <si>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</si>
  <si>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</si>
  <si>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</si>
  <si>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</si>
  <si>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</si>
  <si>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</si>
  <si>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</si>
  <si>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</si>
  <si>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</si>
  <si>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</si>
  <si>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</si>
  <si>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</si>
  <si>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</si>
  <si>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</si>
  <si>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</si>
  <si>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</si>
  <si>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</si>
  <si>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</si>
  <si>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</si>
  <si>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</si>
  <si>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</si>
  <si>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</si>
  <si>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</si>
  <si>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</si>
  <si>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</si>
  <si>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</si>
  <si>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</si>
  <si>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</si>
  <si>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</si>
  <si>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</si>
  <si>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</si>
  <si>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</si>
  <si>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</si>
  <si>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</si>
  <si>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</si>
  <si>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</si>
  <si>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</si>
  <si>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</si>
  <si>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</si>
  <si>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</si>
  <si>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</si>
  <si>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</si>
  <si>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</si>
  <si>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</si>
  <si>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</si>
  <si>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</si>
  <si>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</si>
  <si>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</si>
  <si>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</si>
  <si>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</si>
  <si>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</si>
  <si>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</si>
  <si>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</si>
  <si>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</si>
  <si>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</si>
  <si>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</si>
  <si>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</si>
  <si>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</si>
  <si>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</si>
  <si>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</si>
  <si>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</si>
  <si>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</si>
  <si>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</si>
  <si>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</si>
  <si>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</si>
  <si>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</si>
  <si>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</si>
  <si>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</si>
  <si>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</si>
  <si>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</si>
  <si>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</si>
  <si>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</si>
  <si>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</si>
  <si>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</si>
  <si>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</si>
  <si>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</si>
  <si>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</si>
  <si>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</si>
  <si>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</si>
  <si>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</si>
  <si>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</si>
  <si>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</si>
  <si>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</si>
  <si>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</si>
  <si>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</si>
  <si>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</si>
  <si>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</si>
  <si>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</si>
  <si>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</si>
  <si>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</si>
  <si>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</si>
  <si>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</si>
  <si>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</si>
  <si>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</si>
  <si>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</si>
  <si>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</si>
  <si>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</si>
  <si>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</si>
  <si>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</si>
  <si>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</si>
  <si>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</si>
  <si>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</si>
  <si>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</si>
  <si>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</si>
  <si>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</si>
  <si>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</si>
  <si>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</si>
  <si>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</si>
  <si>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</si>
  <si>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</si>
  <si>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</si>
  <si>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</si>
  <si>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</si>
  <si>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</si>
  <si>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</si>
  <si>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</si>
  <si>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</si>
  <si>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</si>
  <si>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</si>
  <si>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</si>
  <si>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</si>
  <si>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</si>
  <si>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</si>
  <si>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</si>
  <si>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</si>
  <si>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</si>
  <si>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</si>
  <si>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</si>
  <si>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</si>
  <si>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</si>
  <si>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</si>
  <si>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</si>
  <si>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</si>
  <si>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</si>
  <si>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</si>
  <si>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</si>
  <si>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</si>
  <si>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</si>
  <si>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</si>
  <si>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</si>
  <si>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</si>
  <si>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</si>
  <si>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</si>
  <si>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</si>
  <si>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</si>
  <si>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</si>
  <si>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</si>
  <si>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</si>
  <si>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</si>
  <si>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</si>
  <si>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</si>
  <si>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</si>
  <si>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</si>
  <si>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</si>
  <si>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</si>
  <si>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</si>
  <si>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</si>
  <si>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</si>
  <si>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</si>
  <si>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</si>
  <si>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</si>
  <si>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</si>
  <si>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</si>
  <si>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</si>
  <si>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</si>
  <si>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</si>
  <si>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</si>
  <si>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</si>
  <si>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</si>
  <si>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</si>
  <si>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</si>
  <si>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</si>
  <si>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</si>
  <si>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</si>
  <si>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</si>
  <si>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</si>
  <si>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</si>
  <si>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</si>
  <si>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</si>
  <si>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</si>
  <si>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</si>
  <si>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</si>
  <si>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</si>
  <si>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</si>
  <si>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</si>
  <si>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</si>
  <si>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</si>
  <si>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</si>
  <si>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</si>
  <si>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</si>
  <si>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</si>
  <si>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</si>
  <si>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</si>
  <si>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</si>
  <si>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</si>
  <si>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</si>
  <si>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</si>
  <si>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</si>
  <si>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</si>
  <si>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</si>
  <si>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</si>
  <si>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</si>
  <si>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</si>
  <si>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</si>
  <si>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</si>
  <si>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</si>
  <si>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</si>
  <si>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</si>
  <si>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</si>
  <si>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</si>
  <si>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</si>
  <si>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</si>
  <si>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</si>
  <si>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</si>
  <si>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</si>
  <si>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</si>
  <si>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</si>
  <si>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</si>
  <si>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</si>
  <si>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</si>
  <si>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</si>
  <si>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</si>
  <si>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</si>
  <si>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</si>
  <si>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</si>
  <si>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</si>
  <si>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</si>
  <si>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</si>
  <si>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</si>
  <si>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</si>
  <si>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</si>
  <si>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</si>
  <si>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</si>
  <si>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</si>
  <si>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</si>
  <si>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</si>
  <si>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</si>
  <si>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</si>
  <si>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</si>
  <si>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</si>
  <si>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</si>
  <si>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</si>
  <si>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</si>
  <si>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</si>
  <si>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</si>
  <si>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</si>
  <si>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</si>
  <si>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</si>
  <si>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</si>
  <si>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</si>
  <si>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</si>
  <si>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</si>
  <si>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</si>
  <si>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</si>
  <si>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</si>
  <si>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</si>
  <si>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</si>
  <si>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</si>
  <si>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</si>
  <si>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</si>
  <si>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</si>
  <si>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</si>
  <si>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</si>
  <si>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</si>
  <si>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</si>
  <si>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</si>
  <si>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</si>
  <si>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</si>
  <si>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</si>
  <si>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</si>
  <si>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</si>
  <si>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</si>
  <si>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</si>
  <si>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</si>
  <si>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</si>
  <si>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</si>
  <si>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</si>
  <si>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</si>
  <si>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</si>
  <si>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</si>
  <si>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</si>
  <si>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</si>
  <si>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</si>
  <si>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</si>
  <si>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</si>
  <si>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</si>
  <si>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</si>
  <si>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</si>
  <si>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</si>
  <si>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</si>
  <si>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</si>
  <si>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</si>
  <si>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</si>
  <si>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</si>
  <si>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</si>
  <si>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</si>
  <si>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</si>
  <si>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</si>
  <si>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</si>
  <si>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</si>
  <si>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</si>
  <si>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</si>
  <si>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</si>
  <si>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</si>
  <si>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</si>
  <si>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</si>
  <si>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</si>
  <si>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</si>
  <si>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</si>
  <si>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</si>
  <si>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</si>
  <si>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</si>
  <si>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</si>
  <si>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</si>
  <si>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</si>
  <si>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</si>
  <si>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</si>
  <si>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</si>
  <si>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</si>
  <si>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</si>
  <si>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</si>
  <si>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</si>
  <si>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</si>
  <si>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</si>
  <si>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</si>
  <si>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</si>
  <si>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</si>
  <si>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</si>
  <si>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</si>
  <si>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</si>
  <si>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</si>
  <si>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</si>
  <si>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</si>
  <si>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</si>
  <si>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</si>
  <si>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</si>
  <si>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</si>
  <si>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</si>
  <si>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</si>
  <si>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</si>
  <si>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</si>
  <si>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</si>
  <si>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</si>
  <si>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</si>
  <si>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</si>
  <si>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</si>
  <si>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</si>
  <si>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</si>
  <si>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</si>
  <si>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</si>
  <si>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</si>
  <si>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</si>
  <si>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</si>
  <si>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</si>
  <si>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</si>
  <si>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</si>
  <si>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</si>
  <si>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</si>
  <si>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</si>
  <si>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</si>
  <si>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</si>
  <si>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</si>
  <si>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</si>
  <si>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</si>
  <si>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</si>
  <si>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</si>
  <si>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</si>
  <si>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</si>
  <si>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</si>
  <si>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</si>
  <si>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</si>
  <si>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</si>
  <si>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</si>
  <si>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</si>
  <si>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</si>
  <si>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</si>
  <si>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</si>
  <si>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</si>
  <si>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</si>
  <si>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</si>
  <si>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</si>
  <si>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</si>
  <si>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</si>
  <si>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</si>
  <si>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</si>
  <si>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</si>
  <si>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</si>
  <si>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</si>
  <si>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</si>
  <si>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</si>
  <si>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</si>
  <si>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</si>
  <si>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</si>
  <si>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</si>
  <si>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</si>
  <si>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</si>
  <si>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</si>
  <si>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</si>
  <si>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</si>
  <si>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</si>
  <si>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</si>
  <si>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</si>
  <si>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</si>
  <si>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</si>
  <si>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</si>
  <si>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</si>
  <si>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</si>
  <si>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</si>
  <si>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</si>
  <si>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</si>
  <si>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</si>
  <si>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</si>
  <si>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</si>
  <si>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</si>
  <si>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</si>
  <si>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</si>
  <si>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</si>
  <si>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</si>
  <si>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</si>
  <si>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</si>
  <si>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</si>
  <si>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</si>
  <si>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</si>
  <si>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</si>
  <si>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</si>
  <si>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</si>
  <si>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</si>
  <si>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</si>
  <si>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</si>
  <si>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</si>
  <si>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</si>
  <si>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</si>
  <si>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</si>
  <si>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</si>
  <si>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</si>
  <si>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</si>
  <si>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</si>
  <si>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</si>
  <si>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</si>
  <si>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</si>
  <si>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</si>
  <si>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</si>
  <si>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</si>
  <si>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</si>
  <si>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</si>
  <si>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</si>
  <si>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</si>
  <si>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</si>
  <si>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</si>
  <si>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</si>
  <si>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</si>
  <si>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</si>
  <si>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</si>
  <si>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</si>
  <si>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</si>
  <si>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</si>
  <si>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</si>
  <si>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</si>
  <si>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</si>
  <si>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</si>
  <si>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</si>
  <si>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</si>
  <si>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</si>
  <si>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</si>
  <si>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</si>
  <si>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</si>
  <si>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</si>
  <si>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</si>
  <si>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</si>
  <si>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</si>
  <si>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</si>
  <si>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</si>
  <si>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</si>
  <si>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</si>
  <si>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</si>
  <si>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</si>
  <si>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</si>
  <si>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</si>
  <si>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</si>
  <si>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</si>
  <si>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</si>
  <si>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</si>
  <si>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</si>
  <si>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</si>
  <si>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</si>
  <si>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</si>
  <si>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</si>
  <si>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</si>
  <si>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</si>
  <si>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</si>
  <si>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</si>
  <si>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</si>
  <si>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</si>
  <si>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</si>
  <si>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</si>
  <si>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</si>
  <si>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</si>
  <si>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</si>
  <si>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</si>
  <si>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</si>
  <si>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</si>
  <si>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</si>
  <si>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</si>
  <si>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</si>
  <si>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</si>
  <si>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</si>
  <si>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</si>
  <si>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</si>
  <si>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</si>
  <si>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</si>
  <si>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</si>
  <si>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</si>
  <si>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</si>
  <si>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</si>
  <si>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</si>
  <si>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</si>
  <si>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</si>
  <si>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</si>
  <si>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</si>
  <si>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</si>
  <si>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</si>
  <si>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</si>
  <si>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</si>
  <si>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</si>
  <si>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</si>
  <si>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</si>
  <si>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</si>
  <si>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</si>
  <si>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</si>
  <si>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</si>
  <si>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</si>
  <si>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</si>
  <si>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</si>
  <si>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</si>
  <si>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</si>
  <si>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</si>
  <si>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</si>
  <si>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</si>
  <si>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</si>
  <si>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</si>
  <si>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</si>
  <si>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</si>
  <si>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</si>
  <si>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</si>
  <si>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</si>
  <si>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</si>
  <si>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</si>
  <si>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</si>
  <si>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</si>
  <si>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</si>
  <si>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</si>
  <si>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</si>
  <si>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</si>
  <si>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</si>
  <si>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</si>
  <si>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</si>
  <si>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</si>
  <si>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</si>
  <si>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</si>
  <si>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</si>
  <si>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</si>
  <si>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</si>
  <si>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</si>
  <si>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</si>
  <si>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</si>
  <si>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</si>
  <si>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</si>
  <si>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</si>
  <si>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</si>
  <si>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</si>
  <si>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</si>
  <si>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</si>
  <si>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</si>
  <si>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</si>
  <si>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</si>
  <si>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</si>
  <si>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</si>
  <si>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</si>
  <si>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</si>
  <si>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</si>
  <si>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</si>
  <si>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</si>
  <si>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</si>
  <si>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</si>
  <si>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</si>
  <si>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</si>
  <si>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</si>
  <si>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</si>
  <si>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</si>
  <si>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</si>
  <si>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</si>
  <si>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</si>
  <si>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</si>
  <si>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</si>
  <si>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</si>
  <si>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</si>
  <si>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</si>
  <si>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</si>
  <si>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</si>
  <si>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</si>
  <si>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</si>
  <si>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</si>
  <si>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</si>
  <si>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</si>
  <si>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</si>
  <si>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</si>
  <si>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</si>
  <si>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</si>
  <si>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</si>
  <si>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</si>
  <si>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</si>
  <si>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</si>
  <si>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</si>
  <si>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</si>
  <si>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</si>
  <si>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</si>
  <si>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</si>
  <si>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</si>
  <si>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</si>
  <si>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</si>
  <si>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</si>
  <si>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</si>
  <si>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</si>
  <si>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</si>
  <si>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</si>
  <si>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</si>
  <si>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</si>
  <si>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</si>
  <si>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</si>
  <si>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</si>
  <si>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</si>
  <si>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</si>
  <si>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</si>
  <si>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</si>
  <si>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</si>
  <si>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</si>
  <si>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</si>
  <si>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</si>
  <si>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</si>
  <si>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</si>
  <si>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</si>
  <si>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</si>
  <si>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</si>
  <si>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</si>
  <si>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</si>
  <si>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</si>
  <si>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</si>
  <si>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</si>
  <si>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</si>
  <si>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</si>
  <si>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</si>
  <si>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</si>
  <si>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</si>
  <si>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</si>
  <si>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</si>
  <si>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</si>
  <si>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</si>
  <si>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</si>
  <si>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</si>
  <si>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</si>
  <si>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</si>
  <si>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</si>
  <si>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</si>
  <si>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</si>
  <si>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</si>
  <si>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</si>
  <si>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</si>
  <si>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</si>
  <si>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</si>
  <si>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</si>
  <si>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</si>
  <si>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</si>
  <si>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</si>
  <si>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</si>
  <si>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</si>
  <si>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</si>
  <si>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</si>
  <si>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</si>
  <si>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</si>
  <si>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</si>
  <si>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</si>
  <si>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</si>
  <si>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</si>
  <si>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</si>
  <si>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</si>
  <si>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</si>
  <si>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</si>
  <si>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</si>
  <si>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</si>
  <si>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</si>
  <si>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</si>
  <si>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</si>
  <si>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</si>
  <si>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</si>
  <si>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</si>
  <si>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</si>
  <si>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</si>
  <si>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</si>
  <si>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</si>
  <si>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</si>
  <si>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</si>
  <si>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</si>
  <si>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</si>
  <si>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</si>
  <si>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</si>
  <si>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</si>
  <si>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</si>
  <si>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</si>
  <si>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</si>
  <si>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</si>
  <si>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</si>
  <si>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</si>
  <si>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</si>
  <si>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</si>
  <si>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</si>
  <si>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</si>
  <si>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</si>
  <si>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</si>
  <si>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</si>
  <si>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</si>
  <si>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</si>
  <si>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</si>
  <si>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</si>
  <si>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</si>
  <si>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</si>
  <si>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</si>
  <si>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</si>
  <si>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</si>
  <si>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</si>
  <si>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</si>
  <si>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</si>
  <si>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</si>
  <si>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</si>
  <si>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</si>
  <si>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</si>
  <si>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</si>
  <si>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</si>
  <si>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</si>
  <si>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</si>
  <si>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</si>
  <si>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</si>
  <si>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</si>
  <si>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</si>
  <si>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</si>
  <si>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</si>
  <si>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</si>
  <si>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</si>
  <si>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</si>
  <si>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</si>
  <si>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</si>
  <si>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</si>
  <si>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</si>
  <si>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</si>
  <si>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</si>
  <si>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</si>
  <si>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</si>
  <si>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</si>
  <si>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</si>
  <si>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</si>
  <si>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</si>
  <si>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</si>
  <si>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</si>
  <si>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</si>
  <si>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</si>
  <si>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</si>
  <si>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</si>
  <si>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</si>
  <si>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</si>
  <si>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</si>
  <si>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</si>
  <si>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</si>
  <si>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</si>
  <si>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</si>
  <si>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</si>
  <si>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</si>
  <si>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</si>
  <si>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</si>
  <si>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</si>
  <si>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</si>
  <si>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</si>
  <si>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</si>
  <si>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</si>
  <si>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</si>
  <si>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</si>
  <si>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</si>
  <si>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</si>
  <si>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</si>
  <si>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</si>
  <si>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</si>
  <si>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</si>
  <si>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</si>
  <si>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</si>
  <si>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</si>
  <si>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</si>
  <si>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</si>
  <si>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</si>
  <si>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</si>
  <si>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</si>
  <si>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</si>
  <si>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</si>
  <si>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</si>
  <si>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</si>
  <si>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</si>
  <si>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</si>
  <si>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</si>
  <si>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</si>
  <si>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</si>
  <si>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</si>
  <si>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</si>
  <si>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</si>
  <si>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</si>
  <si>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</si>
  <si>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</si>
  <si>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</si>
  <si>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</si>
  <si>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</si>
  <si>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</si>
  <si>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</si>
  <si>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</si>
  <si>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</si>
  <si>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</si>
  <si>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</si>
  <si>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</si>
  <si>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</si>
  <si>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</si>
  <si>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</si>
  <si>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</si>
  <si>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</si>
  <si>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</si>
  <si>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</si>
  <si>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</si>
  <si>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</si>
  <si>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</si>
  <si>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</si>
  <si>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</si>
  <si>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</si>
  <si>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</si>
  <si>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</si>
  <si>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</si>
  <si>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</si>
  <si>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</si>
  <si>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</si>
  <si>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</si>
  <si>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</si>
  <si>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</si>
  <si>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</si>
  <si>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</si>
  <si>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</si>
  <si>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</si>
  <si>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</si>
  <si>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</si>
  <si>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</si>
  <si>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</si>
  <si>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</si>
  <si>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</si>
  <si>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</si>
  <si>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</si>
  <si>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</si>
  <si>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</si>
  <si>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</si>
  <si>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</si>
  <si>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</si>
  <si>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</si>
  <si>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</si>
  <si>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</si>
  <si>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</si>
  <si>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</si>
  <si>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</si>
  <si>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</si>
  <si>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</si>
  <si>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</si>
  <si>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</si>
  <si>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</si>
  <si>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</si>
  <si>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</si>
  <si>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</si>
  <si>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</si>
  <si>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</si>
  <si>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</si>
  <si>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</si>
  <si>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</si>
  <si>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</si>
  <si>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</si>
  <si>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</si>
  <si>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</si>
  <si>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</si>
  <si>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</si>
  <si>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</si>
  <si>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</si>
  <si>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</si>
  <si>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</si>
  <si>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</si>
  <si>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</si>
  <si>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</si>
  <si>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</si>
  <si>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</si>
  <si>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</si>
  <si>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</si>
  <si>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</si>
  <si>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</si>
  <si>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</si>
  <si>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</si>
  <si>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</si>
  <si>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</si>
  <si>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</si>
  <si>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</si>
  <si>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</si>
  <si>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</si>
  <si>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</si>
  <si>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</si>
  <si>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</si>
  <si>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</si>
  <si>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</si>
  <si>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</si>
  <si>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</si>
  <si>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</si>
  <si>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</si>
  <si>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</si>
  <si>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</si>
  <si>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</si>
  <si>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</si>
  <si>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</si>
  <si>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</si>
  <si>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</si>
  <si>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</si>
  <si>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</si>
  <si>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</si>
  <si>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</si>
  <si>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</si>
  <si>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</si>
  <si>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</si>
  <si>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</si>
  <si>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</si>
  <si>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</si>
  <si>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</si>
  <si>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</si>
  <si>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</si>
  <si>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</si>
  <si>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</si>
  <si>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</si>
  <si>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</si>
  <si>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</si>
  <si>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</si>
  <si>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</si>
  <si>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</si>
  <si>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</si>
  <si>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</si>
  <si>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</si>
  <si>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</si>
  <si>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</si>
  <si>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</si>
  <si>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</si>
  <si>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</si>
  <si>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</si>
  <si>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</si>
  <si>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</si>
  <si>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</si>
  <si>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</si>
  <si>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</si>
  <si>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</si>
  <si>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</si>
  <si>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</si>
  <si>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</si>
  <si>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</si>
  <si>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</si>
  <si>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</si>
  <si>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</si>
  <si>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</si>
  <si>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</si>
  <si>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</si>
  <si>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</si>
  <si>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</si>
  <si>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</si>
  <si>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</si>
  <si>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</si>
  <si>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</si>
  <si>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</si>
  <si>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</si>
  <si>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</si>
  <si>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</si>
  <si>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</si>
  <si>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</si>
  <si>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</si>
  <si>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</si>
  <si>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</si>
  <si>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</si>
  <si>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</si>
  <si>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</si>
  <si>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</si>
  <si>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</si>
  <si>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</si>
  <si>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</si>
  <si>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</si>
  <si>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</si>
  <si>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</si>
  <si>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</si>
  <si>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</si>
  <si>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</si>
  <si>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</si>
  <si>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</si>
  <si>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</si>
  <si>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</si>
  <si>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</si>
  <si>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</si>
  <si>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</si>
  <si>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</si>
  <si>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</si>
  <si>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</si>
  <si>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</si>
  <si>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</si>
  <si>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</si>
  <si>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</si>
  <si>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</si>
  <si>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</si>
  <si>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</si>
  <si>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</si>
  <si>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</si>
  <si>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</si>
  <si>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</si>
  <si>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</si>
  <si>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</si>
  <si>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</si>
  <si>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</si>
  <si>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</si>
  <si>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</si>
  <si>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</si>
  <si>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</si>
  <si>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</si>
  <si>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</si>
  <si>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</si>
  <si>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</si>
  <si>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</si>
  <si>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</si>
  <si>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</si>
  <si>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</si>
  <si>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</si>
  <si>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</si>
  <si>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</si>
  <si>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</si>
  <si>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</si>
  <si>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</si>
  <si>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</si>
  <si>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</si>
  <si>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</si>
  <si>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</si>
  <si>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</si>
  <si>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</si>
  <si>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</si>
  <si>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</si>
  <si>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</si>
  <si>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</si>
  <si>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</si>
  <si>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</si>
  <si>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</si>
  <si>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</si>
  <si>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</si>
  <si>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</si>
  <si>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</si>
  <si>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</si>
  <si>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</si>
  <si>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</si>
  <si>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</si>
  <si>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</si>
  <si>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</si>
  <si>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</si>
  <si>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</si>
  <si>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</si>
  <si>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</si>
  <si>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</si>
  <si>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</si>
  <si>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</si>
  <si>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</si>
  <si>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</si>
  <si>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</si>
  <si>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</si>
  <si>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</si>
  <si>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</si>
  <si>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</si>
  <si>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</si>
  <si>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</si>
  <si>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</si>
  <si>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</si>
  <si>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</si>
  <si>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</si>
  <si>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</si>
  <si>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</si>
  <si>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</si>
  <si>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</si>
  <si>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</si>
  <si>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</si>
  <si>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</si>
  <si>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</si>
  <si>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</si>
  <si>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</si>
  <si>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</si>
  <si>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</si>
  <si>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</si>
  <si>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</si>
  <si>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</si>
  <si>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</si>
  <si>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</si>
  <si>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</si>
  <si>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</si>
  <si>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</si>
  <si>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</si>
  <si>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</si>
  <si>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</si>
  <si>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</si>
  <si>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</si>
  <si>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</si>
  <si>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</si>
  <si>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</si>
  <si>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</si>
  <si>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</si>
  <si>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</si>
  <si>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</si>
  <si>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</si>
  <si>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</si>
  <si>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</si>
  <si>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</si>
  <si>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</si>
  <si>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</si>
  <si>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</si>
  <si>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</si>
  <si>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</si>
  <si>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</si>
  <si>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</si>
  <si>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</si>
  <si>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</si>
  <si>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</si>
  <si>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</si>
  <si>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</si>
  <si>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</si>
  <si>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</si>
  <si>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</si>
  <si>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</si>
  <si>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</si>
  <si>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</si>
  <si>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</si>
  <si>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</si>
  <si>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</si>
  <si>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</si>
  <si>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</si>
  <si>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</si>
  <si>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</si>
  <si>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</si>
  <si>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</si>
  <si>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</si>
  <si>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</si>
  <si>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</si>
  <si>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</si>
  <si>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</si>
  <si>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</si>
  <si>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</si>
  <si>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</si>
  <si>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</si>
  <si>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</si>
  <si>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</si>
  <si>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</si>
  <si>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</si>
  <si>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</si>
  <si>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</si>
  <si>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</si>
  <si>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</si>
  <si>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</si>
  <si>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</si>
  <si>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</si>
  <si>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</si>
  <si>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</si>
  <si>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</si>
  <si>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</si>
  <si>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</si>
  <si>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</si>
  <si>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</si>
  <si>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</si>
  <si>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</si>
  <si>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</si>
  <si>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</si>
  <si>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</si>
  <si>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</si>
  <si>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</si>
  <si>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</si>
  <si>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</si>
  <si>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</si>
  <si>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</si>
  <si>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</si>
  <si>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</si>
  <si>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</si>
  <si>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</si>
  <si>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</si>
  <si>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</si>
  <si>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</si>
  <si>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</si>
  <si>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</si>
  <si>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</si>
  <si>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</si>
  <si>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</si>
  <si>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</si>
  <si>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</si>
  <si>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</si>
  <si>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</si>
  <si>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</si>
  <si>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</si>
  <si>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</si>
  <si>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</si>
  <si>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</si>
  <si>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</si>
  <si>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</si>
  <si>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</si>
  <si>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</si>
  <si>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</si>
  <si>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</si>
  <si>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</si>
  <si>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</si>
  <si>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</si>
  <si>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</si>
  <si>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</si>
  <si>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</si>
  <si>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</si>
  <si>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</si>
  <si>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</si>
  <si>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</si>
  <si>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</si>
  <si>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</si>
  <si>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</si>
  <si>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</si>
  <si>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</si>
  <si>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</si>
  <si>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</si>
  <si>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</si>
  <si>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</si>
  <si>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</si>
  <si>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</si>
  <si>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</si>
  <si>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</si>
  <si>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</si>
  <si>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</si>
  <si>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</si>
  <si>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</si>
  <si>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</si>
  <si>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</si>
  <si>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</si>
  <si>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</si>
  <si>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</si>
  <si>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</si>
  <si>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</si>
  <si>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</si>
  <si>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</si>
  <si>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</si>
  <si>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</si>
  <si>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</si>
  <si>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</si>
  <si>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</si>
  <si>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</si>
  <si>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</si>
  <si>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</si>
  <si>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</si>
  <si>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</si>
  <si>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</si>
  <si>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</si>
  <si>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</si>
  <si>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</si>
  <si>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</si>
  <si>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</si>
  <si>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</si>
  <si>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</si>
  <si>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</si>
  <si>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</si>
  <si>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</si>
  <si>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</si>
  <si>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</si>
  <si>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</si>
  <si>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</si>
  <si>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</si>
  <si>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</si>
  <si>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</si>
  <si>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</si>
  <si>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</si>
  <si>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</si>
  <si>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</si>
  <si>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</si>
  <si>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</si>
  <si>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</si>
  <si>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</si>
  <si>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</si>
  <si>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</si>
  <si>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</si>
  <si>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</si>
  <si>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</si>
  <si>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</si>
  <si>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</si>
  <si>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</si>
  <si>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</si>
  <si>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</si>
  <si>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</si>
  <si>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</si>
  <si>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</si>
  <si>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</si>
  <si>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</si>
  <si>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</si>
  <si>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</si>
  <si>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</si>
  <si>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</si>
  <si>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</si>
  <si>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</si>
  <si>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</si>
  <si>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</si>
  <si>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</si>
  <si>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</si>
  <si>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</si>
  <si>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</si>
  <si>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</si>
  <si>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</si>
  <si>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</si>
  <si>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</si>
  <si>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</si>
  <si>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</si>
  <si>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</si>
  <si>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</si>
  <si>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</si>
  <si>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</si>
  <si>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</si>
  <si>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</si>
  <si>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</si>
  <si>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</si>
  <si>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</si>
  <si>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</si>
  <si>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</si>
  <si>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</si>
  <si>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</si>
  <si>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</si>
  <si>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</si>
  <si>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</si>
  <si>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</si>
  <si>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</si>
  <si>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</si>
  <si>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</si>
  <si>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</si>
  <si>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</si>
  <si>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</si>
  <si>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</si>
  <si>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</si>
  <si>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</si>
  <si>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</si>
  <si>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</si>
  <si>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</si>
  <si>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</si>
  <si>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</si>
  <si>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</si>
  <si>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</si>
  <si>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</si>
  <si>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</si>
  <si>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</si>
  <si>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</si>
  <si>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</si>
  <si>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</si>
  <si>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</si>
  <si>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</si>
  <si>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</si>
  <si>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</si>
  <si>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</si>
  <si>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</si>
  <si>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</si>
  <si>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</si>
  <si>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</si>
  <si>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</si>
  <si>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</si>
  <si>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</si>
  <si>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</si>
  <si>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</si>
  <si>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</si>
  <si>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</si>
  <si>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</si>
  <si>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</si>
  <si>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</si>
  <si>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</si>
  <si>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</si>
  <si>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</si>
  <si>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</si>
  <si>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</si>
  <si>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</si>
  <si>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</si>
  <si>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</si>
  <si>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</si>
  <si>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</si>
  <si>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</si>
  <si>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</si>
  <si>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</si>
  <si>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</si>
  <si>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</si>
  <si>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</si>
  <si>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</si>
  <si>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</si>
  <si>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</si>
  <si>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</si>
  <si>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</si>
  <si>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</si>
  <si>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</si>
  <si>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</si>
  <si>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</si>
  <si>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</si>
  <si>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</si>
  <si>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</si>
  <si>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</si>
  <si>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</si>
  <si>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</si>
  <si>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</si>
  <si>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</si>
  <si>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</si>
  <si>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</si>
  <si>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</si>
  <si>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</si>
  <si>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</si>
  <si>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</si>
  <si>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</si>
  <si>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</si>
  <si>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</si>
  <si>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</si>
  <si>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</si>
  <si>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</si>
  <si>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</si>
  <si>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</si>
  <si>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</si>
  <si>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</si>
  <si>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</si>
  <si>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</si>
  <si>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</si>
  <si>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</si>
  <si>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</si>
  <si>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</si>
  <si>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</si>
  <si>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</si>
  <si>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</si>
  <si>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</si>
  <si>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</si>
  <si>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</si>
  <si>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</si>
  <si>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</si>
  <si>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</si>
  <si>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</si>
  <si>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</si>
  <si>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</si>
  <si>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</si>
  <si>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</si>
  <si>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</si>
  <si>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</si>
  <si>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</si>
  <si>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</si>
  <si>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</si>
  <si>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</si>
  <si>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</si>
  <si>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</si>
  <si>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</si>
  <si>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</si>
  <si>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</si>
  <si>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</si>
  <si>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</si>
  <si>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</si>
  <si>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</si>
  <si>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</si>
  <si>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</si>
  <si>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</si>
  <si>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</si>
  <si>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</si>
  <si>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</si>
  <si>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</si>
  <si>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</si>
  <si>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</si>
  <si>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</si>
  <si>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</si>
  <si>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</si>
  <si>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</si>
  <si>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</si>
  <si>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</si>
  <si>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</si>
  <si>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</si>
  <si>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</si>
  <si>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</si>
  <si>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</si>
  <si>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</si>
  <si>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</si>
  <si>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</si>
  <si>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</si>
  <si>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</si>
  <si>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</si>
  <si>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</si>
  <si>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</si>
  <si>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</si>
  <si>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</si>
  <si>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</si>
  <si>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</si>
  <si>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</si>
  <si>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</si>
  <si>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</si>
  <si>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</si>
  <si>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</si>
  <si>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</si>
  <si>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</si>
  <si>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</si>
  <si>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</si>
  <si>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</si>
  <si>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</si>
  <si>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</si>
  <si>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</si>
  <si>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</si>
  <si>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</si>
  <si>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</si>
  <si>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</si>
  <si>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</si>
  <si>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</si>
  <si>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</si>
  <si>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</si>
  <si>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</si>
  <si>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</si>
  <si>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</si>
  <si>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</si>
  <si>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</si>
  <si>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</si>
  <si>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</si>
  <si>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</si>
  <si>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</si>
  <si>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</si>
  <si>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</si>
  <si>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</si>
  <si>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</si>
  <si>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</si>
  <si>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</si>
  <si>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</si>
  <si>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</si>
  <si>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</si>
  <si>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</si>
  <si>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</si>
  <si>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</si>
  <si>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</si>
  <si>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</si>
  <si>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</si>
  <si>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</si>
  <si>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</si>
  <si>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</si>
  <si>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</si>
  <si>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</si>
  <si>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</si>
  <si>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</si>
  <si>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</si>
  <si>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</si>
  <si>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</si>
  <si>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</si>
  <si>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</si>
  <si>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</si>
  <si>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</si>
  <si>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</si>
  <si>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</si>
  <si>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</si>
  <si>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</si>
  <si>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</si>
  <si>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</si>
  <si>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</si>
  <si>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</si>
  <si>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</si>
  <si>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</si>
  <si>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</si>
  <si>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</si>
  <si>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</si>
  <si>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</si>
  <si>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</si>
  <si>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</si>
  <si>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</si>
  <si>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</si>
  <si>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</si>
  <si>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</si>
  <si>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</si>
  <si>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</si>
  <si>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</si>
  <si>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</si>
  <si>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</si>
  <si>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</si>
  <si>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</si>
  <si>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</si>
  <si>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</si>
  <si>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</si>
  <si>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</si>
  <si>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</si>
  <si>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</si>
  <si>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</si>
  <si>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</si>
  <si>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</si>
  <si>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</si>
  <si>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</si>
  <si>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</si>
  <si>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</si>
  <si>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</si>
  <si>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</si>
  <si>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</si>
  <si>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</si>
  <si>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</si>
  <si>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</si>
  <si>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</si>
  <si>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</si>
  <si>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</si>
  <si>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</si>
  <si>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</si>
  <si>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</si>
  <si>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</si>
  <si>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</si>
  <si>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</si>
  <si>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</si>
  <si>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</si>
  <si>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</si>
  <si>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</si>
  <si>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</si>
  <si>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</si>
  <si>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</si>
  <si>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</si>
  <si>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</si>
  <si>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</si>
  <si>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</si>
  <si>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</si>
  <si>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</si>
  <si>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</si>
  <si>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</si>
  <si>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</si>
  <si>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</si>
  <si>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</si>
  <si>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</si>
  <si>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</si>
  <si>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</si>
  <si>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</si>
  <si>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</si>
  <si>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</si>
  <si>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</si>
  <si>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</si>
  <si>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</si>
  <si>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</si>
  <si>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</si>
  <si>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</si>
  <si>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</si>
  <si>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</si>
  <si>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</si>
  <si>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</si>
  <si>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</si>
  <si>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</si>
  <si>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</si>
  <si>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</si>
  <si>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</si>
  <si>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</si>
  <si>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</si>
  <si>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</si>
  <si>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</si>
  <si>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</si>
  <si>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</si>
  <si>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</si>
  <si>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</si>
  <si>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</si>
  <si>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</si>
  <si>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</si>
  <si>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</si>
  <si>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</si>
  <si>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</si>
  <si>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</si>
  <si>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</si>
  <si>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</si>
  <si>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</si>
  <si>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</si>
  <si>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</si>
  <si>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</si>
  <si>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</si>
  <si>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</si>
  <si>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</si>
  <si>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</si>
  <si>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</si>
  <si>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</si>
  <si>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</si>
  <si>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</si>
  <si>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</si>
  <si>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</si>
  <si>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</si>
  <si>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</si>
  <si>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</si>
  <si>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</si>
  <si>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</si>
  <si>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</si>
  <si>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</si>
  <si>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</si>
  <si>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</si>
  <si>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</si>
  <si>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</si>
  <si>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</si>
  <si>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</si>
  <si>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</si>
  <si>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</si>
  <si>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</si>
  <si>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</si>
  <si>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</si>
  <si>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</si>
  <si>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</si>
  <si>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</si>
  <si>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</si>
  <si>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</si>
  <si>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</si>
  <si>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</si>
  <si>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</si>
  <si>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</si>
  <si>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</si>
  <si>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</si>
  <si>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</si>
  <si>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</si>
  <si>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</si>
  <si>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</si>
  <si>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</si>
  <si>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</si>
  <si>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</si>
  <si>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</si>
  <si>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</si>
  <si>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</si>
  <si>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</si>
  <si>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</si>
  <si>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</si>
  <si>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</si>
  <si>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</si>
  <si>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</si>
  <si>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</si>
  <si>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</si>
  <si>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</si>
  <si>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</si>
  <si>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</si>
  <si>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</si>
  <si>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</si>
  <si>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</si>
  <si>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</si>
  <si>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</si>
  <si>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</si>
  <si>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</si>
  <si>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</si>
  <si>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</si>
  <si>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</si>
  <si>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</si>
  <si>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</si>
  <si>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</si>
  <si>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</si>
  <si>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</si>
  <si>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</si>
  <si>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</si>
  <si>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</si>
  <si>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</si>
  <si>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</si>
  <si>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</si>
  <si>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</si>
  <si>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</si>
  <si>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</si>
  <si>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</si>
  <si>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</si>
  <si>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</si>
  <si>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</si>
  <si>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</si>
  <si>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</si>
  <si>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</si>
  <si>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</si>
  <si>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</si>
  <si>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</si>
  <si>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</si>
  <si>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</si>
  <si>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</si>
  <si>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</si>
  <si>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</si>
  <si>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</si>
  <si>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</si>
  <si>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</si>
  <si>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</si>
  <si>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</si>
  <si>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</si>
  <si>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</si>
  <si>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</si>
  <si>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</si>
  <si>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</si>
  <si>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</si>
  <si>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</si>
  <si>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</si>
  <si>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</si>
  <si>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</si>
  <si>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</si>
  <si>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</si>
  <si>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</si>
  <si>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</si>
  <si>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</si>
  <si>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</si>
  <si>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</si>
  <si>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</si>
  <si>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</si>
  <si>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</si>
  <si>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</si>
  <si>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</si>
  <si>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</si>
  <si>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</si>
  <si>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</si>
  <si>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</si>
  <si>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</si>
  <si>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</si>
  <si>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</si>
  <si>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</si>
  <si>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</si>
  <si>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</si>
  <si>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</si>
  <si>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</si>
  <si>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</si>
  <si>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</si>
  <si>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</si>
  <si>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</si>
  <si>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</si>
  <si>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</si>
  <si>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</si>
  <si>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</si>
  <si>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</si>
  <si>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</si>
  <si>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</si>
  <si>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</si>
  <si>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</si>
  <si>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</si>
  <si>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</si>
  <si>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</si>
  <si>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</si>
  <si>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</si>
  <si>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</si>
  <si>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</si>
  <si>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</si>
  <si>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</si>
  <si>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</si>
  <si>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</si>
  <si>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</si>
  <si>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</si>
  <si>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</si>
  <si>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</si>
  <si>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</si>
  <si>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</si>
  <si>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</si>
  <si>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</si>
  <si>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</si>
  <si>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</si>
  <si>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</si>
  <si>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</si>
  <si>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</si>
  <si>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</si>
  <si>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</si>
  <si>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</si>
  <si>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</si>
  <si>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</si>
  <si>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</si>
  <si>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</si>
  <si>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</si>
  <si>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</si>
  <si>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</si>
  <si>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</si>
  <si>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</si>
  <si>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</si>
  <si>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</si>
  <si>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</si>
  <si>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</si>
  <si>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</si>
  <si>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</si>
  <si>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</si>
  <si>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</si>
  <si>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</si>
  <si>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</si>
  <si>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</si>
  <si>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</si>
  <si>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</si>
  <si>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</si>
  <si>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</si>
  <si>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</si>
  <si>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</si>
  <si>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</si>
  <si>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</si>
  <si>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</si>
  <si>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</si>
  <si>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</si>
  <si>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</si>
  <si>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</si>
  <si>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</si>
  <si>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</si>
  <si>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</si>
  <si>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</si>
  <si>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</si>
  <si>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</si>
  <si>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</si>
  <si>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</si>
  <si>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</si>
  <si>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</si>
  <si>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</si>
  <si>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</si>
  <si>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</si>
  <si>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</si>
  <si>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</si>
  <si>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</si>
  <si>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</si>
  <si>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</si>
  <si>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</si>
  <si>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</si>
  <si>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</si>
  <si>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</si>
  <si>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</si>
  <si>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</si>
  <si>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</si>
  <si>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</si>
  <si>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</si>
  <si>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</si>
  <si>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</si>
  <si>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</si>
  <si>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</si>
  <si>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</si>
  <si>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</si>
  <si>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</si>
  <si>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</si>
  <si>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</si>
  <si>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</si>
  <si>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</si>
  <si>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</si>
  <si>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</si>
  <si>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</si>
  <si>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</si>
  <si>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</si>
  <si>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</si>
  <si>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</si>
  <si>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</si>
  <si>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</si>
  <si>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</si>
  <si>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</si>
  <si>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</si>
  <si>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</si>
  <si>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</si>
  <si>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</si>
  <si>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</si>
  <si>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</si>
  <si>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</si>
  <si>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</si>
  <si>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</si>
  <si>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</si>
  <si>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</si>
  <si>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</si>
  <si>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</si>
  <si>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</si>
  <si>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</si>
  <si>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</si>
  <si>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</si>
  <si>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</si>
  <si>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</si>
  <si>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</si>
  <si>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</si>
  <si>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</si>
  <si>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</si>
  <si>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</si>
  <si>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</si>
  <si>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</si>
  <si>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</si>
  <si>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</si>
  <si>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</si>
  <si>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</si>
  <si>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</si>
  <si>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</si>
  <si>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</si>
  <si>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</si>
  <si>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</si>
  <si>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</si>
  <si>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</si>
  <si>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</si>
  <si>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</si>
  <si>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</si>
  <si>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</si>
  <si>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</si>
  <si>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</si>
  <si>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</si>
  <si>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</si>
  <si>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</si>
  <si>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</si>
  <si>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</si>
  <si>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</si>
  <si>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</si>
  <si>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</si>
  <si>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</si>
  <si>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</si>
  <si>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</si>
  <si>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</si>
  <si>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</si>
  <si>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</si>
  <si>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</si>
  <si>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</si>
  <si>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</si>
  <si>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</si>
  <si>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</si>
  <si>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</si>
  <si>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</si>
  <si>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</si>
  <si>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</si>
  <si>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</si>
  <si>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</si>
  <si>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</si>
  <si>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</si>
  <si>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</si>
  <si>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</si>
  <si>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</si>
  <si>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</si>
  <si>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</si>
  <si>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</si>
  <si>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</si>
  <si>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</si>
  <si>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</si>
  <si>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</si>
  <si>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</si>
  <si>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</si>
  <si>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</si>
  <si>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</si>
  <si>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</si>
  <si>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</si>
  <si>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</si>
  <si>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</si>
  <si>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</si>
  <si>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</si>
  <si>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</si>
  <si>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</si>
  <si>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</si>
  <si>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</si>
  <si>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</si>
  <si>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</si>
  <si>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</si>
  <si>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</si>
  <si>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</si>
  <si>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</si>
  <si>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</si>
  <si>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</si>
  <si>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</si>
  <si>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</si>
  <si>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</si>
  <si>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</si>
  <si>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</si>
  <si>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</si>
  <si>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</si>
  <si>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</si>
  <si>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</si>
  <si>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</si>
  <si>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</si>
  <si>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</si>
  <si>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</si>
  <si>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</si>
  <si>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</si>
  <si>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</si>
  <si>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</si>
  <si>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</si>
  <si>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</si>
  <si>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</si>
  <si>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</si>
  <si>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</si>
  <si>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</si>
  <si>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</si>
  <si>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</si>
  <si>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</si>
  <si>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</si>
  <si>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</si>
  <si>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</si>
  <si>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</si>
  <si>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</si>
  <si>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</si>
  <si>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</si>
  <si>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</si>
  <si>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</si>
  <si>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</si>
  <si>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</si>
  <si>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</si>
  <si>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</si>
  <si>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</si>
  <si>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</si>
  <si>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</si>
  <si>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</si>
  <si>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</si>
  <si>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</si>
  <si>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</si>
  <si>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</si>
  <si>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</si>
  <si>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</si>
  <si>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</si>
  <si>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</si>
  <si>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</si>
  <si>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</si>
  <si>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</si>
  <si>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</si>
  <si>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</si>
  <si>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</si>
  <si>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</si>
  <si>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</si>
  <si>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</si>
  <si>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</si>
  <si>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</si>
  <si>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</si>
  <si>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</si>
  <si>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</si>
  <si>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</si>
  <si>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</si>
  <si>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</si>
  <si>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</si>
  <si>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</si>
  <si>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</si>
  <si>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</si>
  <si>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</si>
  <si>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</si>
  <si>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</si>
  <si>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</si>
  <si>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</si>
  <si>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</si>
  <si>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</si>
  <si>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</si>
  <si>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</si>
  <si>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</si>
  <si>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</si>
  <si>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</si>
  <si>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</si>
  <si>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</si>
  <si>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</si>
  <si>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</si>
  <si>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</si>
  <si>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</si>
  <si>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</si>
  <si>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</si>
  <si>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</si>
  <si>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</si>
  <si>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</si>
  <si>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</si>
  <si>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</si>
  <si>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</si>
  <si>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</si>
  <si>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</si>
  <si>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</si>
  <si>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</si>
  <si>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</si>
  <si>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</si>
  <si>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</si>
  <si>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</si>
  <si>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</si>
  <si>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</si>
  <si>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</si>
  <si>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</si>
  <si>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</si>
  <si>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</si>
  <si>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</si>
  <si>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</si>
  <si>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</si>
  <si>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</si>
  <si>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</si>
  <si>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</si>
  <si>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</si>
  <si>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</si>
  <si>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</si>
  <si>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</si>
  <si>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</si>
  <si>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</si>
  <si>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</si>
  <si>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</si>
  <si>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</si>
  <si>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</si>
  <si>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</si>
  <si>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</si>
  <si>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</si>
  <si>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</si>
  <si>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</si>
  <si>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</si>
  <si>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</si>
  <si>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</si>
  <si>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</si>
  <si>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</si>
  <si>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</si>
  <si>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</si>
  <si>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</si>
  <si>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</si>
  <si>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</si>
  <si>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</si>
  <si>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</si>
  <si>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</si>
  <si>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</si>
  <si>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</si>
  <si>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</si>
  <si>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</si>
  <si>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</si>
  <si>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</si>
  <si>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</si>
  <si>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</si>
  <si>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</si>
  <si>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</si>
  <si>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</si>
  <si>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</si>
  <si>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</si>
  <si>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</si>
  <si>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</si>
  <si>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</si>
  <si>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</si>
  <si>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</si>
  <si>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</si>
  <si>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</si>
  <si>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</si>
  <si>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</si>
  <si>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</si>
  <si>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</si>
  <si>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</si>
  <si>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</si>
  <si>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</si>
  <si>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</si>
  <si>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</si>
  <si>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</si>
  <si>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</si>
  <si>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</si>
  <si>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</si>
  <si>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</si>
  <si>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</si>
  <si>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</si>
  <si>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</si>
  <si>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</si>
  <si>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</si>
  <si>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</si>
  <si>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</si>
  <si>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</si>
  <si>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</si>
  <si>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</si>
  <si>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</si>
  <si>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</si>
  <si>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</si>
  <si>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</si>
  <si>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</si>
  <si>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</si>
  <si>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</si>
  <si>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</si>
  <si>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</si>
  <si>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</si>
  <si>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</si>
  <si>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</si>
  <si>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</si>
  <si>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</si>
  <si>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</si>
  <si>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</si>
  <si>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</si>
  <si>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</si>
  <si>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</si>
  <si>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</si>
  <si>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</si>
  <si>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</si>
  <si>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</si>
  <si>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</si>
  <si>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</si>
  <si>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</si>
  <si>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</si>
  <si>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</si>
  <si>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</si>
  <si>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</si>
  <si>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</si>
  <si>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</si>
  <si>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</si>
  <si>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</si>
  <si>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</si>
  <si>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</si>
  <si>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</si>
  <si>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</si>
  <si>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</si>
  <si>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</si>
  <si>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</si>
  <si>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</si>
  <si>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</si>
  <si>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</si>
  <si>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</si>
  <si>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</si>
  <si>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</si>
  <si>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</si>
  <si>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</si>
  <si>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</si>
  <si>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</si>
  <si>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</si>
  <si>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</si>
  <si>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</si>
  <si>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</si>
  <si>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</si>
  <si>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</si>
  <si>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</si>
  <si>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</si>
  <si>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</si>
  <si>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</si>
  <si>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</si>
  <si>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</si>
  <si>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</si>
  <si>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</si>
  <si>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</si>
  <si>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</si>
  <si>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</si>
  <si>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</si>
  <si>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</si>
  <si>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</si>
  <si>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</si>
  <si>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</si>
  <si>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</si>
  <si>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</si>
  <si>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</si>
  <si>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</si>
  <si>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</si>
  <si>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</si>
  <si>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</si>
  <si>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</si>
  <si>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</si>
  <si>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</si>
  <si>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</si>
  <si>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</si>
  <si>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</si>
  <si>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</si>
  <si>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</si>
  <si>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</si>
  <si>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</si>
  <si>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</si>
  <si>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</si>
  <si>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</si>
  <si>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</si>
  <si>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</si>
  <si>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</si>
  <si>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</si>
  <si>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</si>
  <si>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</si>
  <si>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</si>
  <si>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</si>
  <si>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</si>
  <si>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</si>
  <si>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</si>
  <si>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</si>
  <si>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</si>
  <si>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</si>
  <si>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</si>
  <si>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</si>
  <si>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</si>
  <si>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</si>
  <si>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</si>
  <si>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</si>
  <si>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</si>
  <si>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</si>
  <si>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</si>
  <si>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</si>
  <si>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</si>
  <si>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</si>
  <si>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</si>
  <si>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</si>
  <si>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</si>
  <si>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</si>
  <si>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</si>
  <si>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</si>
  <si>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</si>
  <si>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</si>
  <si>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</si>
  <si>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</si>
  <si>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</si>
  <si>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</si>
  <si>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</si>
  <si>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</si>
  <si>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</si>
  <si>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</si>
  <si>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</si>
  <si>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</si>
  <si>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</si>
  <si>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</si>
  <si>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</si>
  <si>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</si>
  <si>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</si>
  <si>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</si>
  <si>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</si>
  <si>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</si>
  <si>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</si>
  <si>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</si>
  <si>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</si>
  <si>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</si>
  <si>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</si>
  <si>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</si>
  <si>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</si>
  <si>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</si>
  <si>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</si>
  <si>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</si>
  <si>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</si>
  <si>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</si>
  <si>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</si>
  <si>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</si>
  <si>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</si>
  <si>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</si>
  <si>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</si>
  <si>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</si>
  <si>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</si>
  <si>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</si>
  <si>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</si>
  <si>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</si>
  <si>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</si>
  <si>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</si>
  <si>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</si>
  <si>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</si>
  <si>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</si>
  <si>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</si>
  <si>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</si>
  <si>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</si>
  <si>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</si>
  <si>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</si>
  <si>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</si>
  <si>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</si>
  <si>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</si>
  <si>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</si>
  <si>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</si>
  <si>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</si>
  <si>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</si>
  <si>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</si>
  <si>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</si>
  <si>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</si>
  <si>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</si>
  <si>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</si>
  <si>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</si>
  <si>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</si>
  <si>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</si>
  <si>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</si>
  <si>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</si>
  <si>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</si>
  <si>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</si>
  <si>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</si>
  <si>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</si>
  <si>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</si>
  <si>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</si>
  <si>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</si>
  <si>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</si>
  <si>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</si>
  <si>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</si>
  <si>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</si>
  <si>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</si>
  <si>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</si>
  <si>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</si>
  <si>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</si>
  <si>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</si>
  <si>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</si>
  <si>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</si>
  <si>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</si>
  <si>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</si>
  <si>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</si>
  <si>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</si>
  <si>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</si>
  <si>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</si>
  <si>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</si>
  <si>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</si>
  <si>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</si>
  <si>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</si>
  <si>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</si>
  <si>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</si>
  <si>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</si>
  <si>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</si>
  <si>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</si>
  <si>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</si>
  <si>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</si>
  <si>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</si>
  <si>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</si>
  <si>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</si>
  <si>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</si>
  <si>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</si>
  <si>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</si>
  <si>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</si>
  <si>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</si>
  <si>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</si>
  <si>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</si>
  <si>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</si>
  <si>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</si>
  <si>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</si>
  <si>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</si>
  <si>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</si>
  <si>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</si>
  <si>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</si>
  <si>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</si>
  <si>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</si>
  <si>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</si>
  <si>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</si>
  <si>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</si>
  <si>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</si>
  <si>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</si>
  <si>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</si>
  <si>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</si>
  <si>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</si>
  <si>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</si>
  <si>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</si>
  <si>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</si>
  <si>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</si>
  <si>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</si>
  <si>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</si>
  <si>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</si>
  <si>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</si>
  <si>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</si>
  <si>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</si>
  <si>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</si>
  <si>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</si>
  <si>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</si>
  <si>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</si>
  <si>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</si>
  <si>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</si>
  <si>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</si>
  <si>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</si>
  <si>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</si>
  <si>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</si>
  <si>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</si>
  <si>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</si>
  <si>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</si>
  <si>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</si>
  <si>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</si>
  <si>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</si>
  <si>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</si>
  <si>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</si>
  <si>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</si>
  <si>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</si>
  <si>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</si>
  <si>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</si>
  <si>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</si>
  <si>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</si>
  <si>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</si>
  <si>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</si>
  <si>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</si>
  <si>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</si>
  <si>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</si>
  <si>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</si>
  <si>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</si>
  <si>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</si>
  <si>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</si>
  <si>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</si>
  <si>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</si>
  <si>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</si>
  <si>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</si>
  <si>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</si>
  <si>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</si>
  <si>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</si>
  <si>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</si>
  <si>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</si>
  <si>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</si>
  <si>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</si>
  <si>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</si>
  <si>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</si>
  <si>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</si>
  <si>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</si>
  <si>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</si>
  <si>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</si>
  <si>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</si>
  <si>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</si>
  <si>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</si>
  <si>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</si>
  <si>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</si>
  <si>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</si>
  <si>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</si>
  <si>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</si>
  <si>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</si>
  <si>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</si>
  <si>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</si>
  <si>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</si>
  <si>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</si>
  <si>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</si>
  <si>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</si>
  <si>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</si>
  <si>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</si>
  <si>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</si>
  <si>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</si>
  <si>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</si>
  <si>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</si>
  <si>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</si>
  <si>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</si>
  <si>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</si>
  <si>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</si>
  <si>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</si>
  <si>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</si>
  <si>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</si>
  <si>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</si>
  <si>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</si>
  <si>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</si>
  <si>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</si>
  <si>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</si>
  <si>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</si>
  <si>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</si>
  <si>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</si>
  <si>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</si>
  <si>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</si>
  <si>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</si>
  <si>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</si>
  <si>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</si>
  <si>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</si>
  <si>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</si>
  <si>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</si>
  <si>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</si>
  <si>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</si>
  <si>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</si>
  <si>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</si>
  <si>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</si>
  <si>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</si>
  <si>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</si>
  <si>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</si>
  <si>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</si>
  <si>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</si>
  <si>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</si>
  <si>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</si>
  <si>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</si>
  <si>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</si>
  <si>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</si>
  <si>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</si>
  <si>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</si>
  <si>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</si>
  <si>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</si>
  <si>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</si>
  <si>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</si>
  <si>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</si>
  <si>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</si>
  <si>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</si>
  <si>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</si>
  <si>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</si>
  <si>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</si>
  <si>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</si>
  <si>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</si>
  <si>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</si>
  <si>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</si>
  <si>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</si>
  <si>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</si>
  <si>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</si>
  <si>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</si>
  <si>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</si>
  <si>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</si>
  <si>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</si>
  <si>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</si>
  <si>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</si>
  <si>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</si>
  <si>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</si>
  <si>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</si>
  <si>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</si>
  <si>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</si>
  <si>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</si>
  <si>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</si>
  <si>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</si>
  <si>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</si>
  <si>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</si>
  <si>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</si>
  <si>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</si>
  <si>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</si>
  <si>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</si>
  <si>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</si>
  <si>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</si>
  <si>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</si>
  <si>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</si>
  <si>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</si>
  <si>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</si>
  <si>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</si>
  <si>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</si>
  <si>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</si>
  <si>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</si>
  <si>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</si>
  <si>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</si>
  <si>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</si>
  <si>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</si>
  <si>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</si>
  <si>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</si>
  <si>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</si>
  <si>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</si>
  <si>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</si>
  <si>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</si>
  <si>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</si>
  <si>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</si>
  <si>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</si>
  <si>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</si>
  <si>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</si>
  <si>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</si>
  <si>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</si>
  <si>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</si>
  <si>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</si>
  <si>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</si>
  <si>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</si>
  <si>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</si>
  <si>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</si>
  <si>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</si>
  <si>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</si>
  <si>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</si>
  <si>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</si>
  <si>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</si>
  <si>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</si>
  <si>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</si>
  <si>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</si>
  <si>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</si>
  <si>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</si>
  <si>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</si>
  <si>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</si>
  <si>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</si>
  <si>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</si>
  <si>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</si>
  <si>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</si>
  <si>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</si>
  <si>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</si>
  <si>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</si>
  <si>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</si>
  <si>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</si>
  <si>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</si>
  <si>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</si>
  <si>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</si>
  <si>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</si>
  <si>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</si>
  <si>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</si>
  <si>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</si>
  <si>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</si>
  <si>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</si>
  <si>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</si>
  <si>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</si>
  <si>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</si>
  <si>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</si>
  <si>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</si>
  <si>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</si>
  <si>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</si>
  <si>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</si>
  <si>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</si>
  <si>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</si>
  <si>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</si>
  <si>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</si>
  <si>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</si>
  <si>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</si>
  <si>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</si>
  <si>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</si>
  <si>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</si>
  <si>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</si>
  <si>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</si>
  <si>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</si>
  <si>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</si>
  <si>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</si>
  <si>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</si>
  <si>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</si>
  <si>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</si>
  <si>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</si>
  <si>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</si>
  <si>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</si>
  <si>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</si>
  <si>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</si>
  <si>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</si>
  <si>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</si>
  <si>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</si>
  <si>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</si>
  <si>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</si>
  <si>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</si>
  <si>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</si>
  <si>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</si>
  <si>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</si>
  <si>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</si>
  <si>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</si>
  <si>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</si>
  <si>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</si>
  <si>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</si>
  <si>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</si>
  <si>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</si>
  <si>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</si>
  <si>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</si>
  <si>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</si>
  <si>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</si>
  <si>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</si>
  <si>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</si>
  <si>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</si>
  <si>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</si>
  <si>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</si>
  <si>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</si>
  <si>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</si>
  <si>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</si>
  <si>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</si>
  <si>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</si>
  <si>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</si>
  <si>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</si>
  <si>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</si>
  <si>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</si>
  <si>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</si>
  <si>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</si>
  <si>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</si>
  <si>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</si>
  <si>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</si>
  <si>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</si>
  <si>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</si>
  <si>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</si>
  <si>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</si>
  <si>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</si>
  <si>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</si>
  <si>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</si>
  <si>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</si>
  <si>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</si>
  <si>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</si>
  <si>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</si>
  <si>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</si>
  <si>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</si>
  <si>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</si>
  <si>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</si>
  <si>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</si>
  <si>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</si>
  <si>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</si>
  <si>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</si>
  <si>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</si>
  <si>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</si>
  <si>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</si>
  <si>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</si>
  <si>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</si>
  <si>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</si>
  <si>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</si>
  <si>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</si>
  <si>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</si>
  <si>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</si>
  <si>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</si>
  <si>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</si>
  <si>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</si>
  <si>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</si>
  <si>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</si>
  <si>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</si>
  <si>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</si>
  <si>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</si>
  <si>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</si>
  <si>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</si>
  <si>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</si>
  <si>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</si>
  <si>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</si>
  <si>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</si>
  <si>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</si>
  <si>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</si>
  <si>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</si>
  <si>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</si>
  <si>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</si>
  <si>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</si>
  <si>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</si>
  <si>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</si>
  <si>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</si>
  <si>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</si>
  <si>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</si>
  <si>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</si>
  <si>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</si>
  <si>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</si>
  <si>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</si>
  <si>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</si>
  <si>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</si>
  <si>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</si>
  <si>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</si>
  <si>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</si>
  <si>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</si>
  <si>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</si>
  <si>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</si>
  <si>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</si>
  <si>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</si>
  <si>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</si>
  <si>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</si>
  <si>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</si>
  <si>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</si>
  <si>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</si>
  <si>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</si>
  <si>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</si>
  <si>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</si>
  <si>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</si>
  <si>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</si>
  <si>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</si>
  <si>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</si>
  <si>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</si>
  <si>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</si>
  <si>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</si>
  <si>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</si>
  <si>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</si>
  <si>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</si>
  <si>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</si>
  <si>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</si>
  <si>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</si>
  <si>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</si>
  <si>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</si>
  <si>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</si>
  <si>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</si>
  <si>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</si>
  <si>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</si>
  <si>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</si>
  <si>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</si>
  <si>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</si>
  <si>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</si>
  <si>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</si>
  <si>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</si>
  <si>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</si>
  <si>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</si>
  <si>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</si>
  <si>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</si>
  <si>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</si>
  <si>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</si>
  <si>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</si>
  <si>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</si>
  <si>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</si>
  <si>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</si>
  <si>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</si>
  <si>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</si>
  <si>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</si>
  <si>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</si>
  <si>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</si>
  <si>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</si>
  <si>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</si>
  <si>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</si>
  <si>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</si>
  <si>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</si>
  <si>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</si>
  <si>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</si>
  <si>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</si>
  <si>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</si>
  <si>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</si>
  <si>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</si>
  <si>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</si>
  <si>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</si>
  <si>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</si>
  <si>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</si>
  <si>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</si>
  <si>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</si>
  <si>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</si>
  <si>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</si>
  <si>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</si>
  <si>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</si>
  <si>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</si>
  <si>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</si>
  <si>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</si>
  <si>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</si>
  <si>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</si>
  <si>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</si>
  <si>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</si>
  <si>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</si>
  <si>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</si>
  <si>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</si>
  <si>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</si>
  <si>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</si>
  <si>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</si>
  <si>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</si>
  <si>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</si>
  <si>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</si>
  <si>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</si>
  <si>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</si>
  <si>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</si>
  <si>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</si>
  <si>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</si>
  <si>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</si>
  <si>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</si>
  <si>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</si>
  <si>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</si>
  <si>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</si>
  <si>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</si>
  <si>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</si>
  <si>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</si>
  <si>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</si>
  <si>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</si>
  <si>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</si>
  <si>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</si>
  <si>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</si>
  <si>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</si>
  <si>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</si>
  <si>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</si>
  <si>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</si>
  <si>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</si>
  <si>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</si>
  <si>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</si>
  <si>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</si>
  <si>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</si>
  <si>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</si>
  <si>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</si>
  <si>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</si>
  <si>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</si>
  <si>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</si>
  <si>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</si>
  <si>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</si>
  <si>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</si>
  <si>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</si>
  <si>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</si>
  <si>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</si>
  <si>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</si>
  <si>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</si>
  <si>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</si>
  <si>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</si>
  <si>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</si>
  <si>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</si>
  <si>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</si>
  <si>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</si>
  <si>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</si>
  <si>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</si>
  <si>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</si>
  <si>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</si>
  <si>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</si>
  <si>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</si>
  <si>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</si>
  <si>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</si>
  <si>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</si>
  <si>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</si>
  <si>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</si>
  <si>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</si>
  <si>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</si>
  <si>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</si>
  <si>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</si>
  <si>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</si>
  <si>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</si>
  <si>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</si>
  <si>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</si>
  <si>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</si>
  <si>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</si>
  <si>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</si>
  <si>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</si>
  <si>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</si>
  <si>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</si>
  <si>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</si>
  <si>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</si>
  <si>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</si>
  <si>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</si>
  <si>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</si>
  <si>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</si>
  <si>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</si>
  <si>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</si>
  <si>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</si>
  <si>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</si>
  <si>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</si>
  <si>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</si>
  <si>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</si>
  <si>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</si>
  <si>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</si>
  <si>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</si>
  <si>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</si>
  <si>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</si>
  <si>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</si>
  <si>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</si>
  <si>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</si>
  <si>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</si>
  <si>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</si>
  <si>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</si>
  <si>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</si>
  <si>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</si>
  <si>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</si>
  <si>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</si>
  <si>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</si>
  <si>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</si>
  <si>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</si>
  <si>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</si>
  <si>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</si>
  <si>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</si>
  <si>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</si>
  <si>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</si>
  <si>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</si>
  <si>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</si>
  <si>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</si>
  <si>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</si>
  <si>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</si>
  <si>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</si>
  <si>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</si>
  <si>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</si>
  <si>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</si>
  <si>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</si>
  <si>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</si>
  <si>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</si>
  <si>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</si>
  <si>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</si>
  <si>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</si>
  <si>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</si>
  <si>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</si>
  <si>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</si>
  <si>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</si>
  <si>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</si>
  <si>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</si>
  <si>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</si>
  <si>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</si>
  <si>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</si>
  <si>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</si>
  <si>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</si>
  <si>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</si>
  <si>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</si>
  <si>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</si>
  <si>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</si>
  <si>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</si>
  <si>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</si>
  <si>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</si>
  <si>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</si>
  <si>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</si>
  <si>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</si>
  <si>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</si>
  <si>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</si>
  <si>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</si>
  <si>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</si>
  <si>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</si>
  <si>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</si>
  <si>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</si>
  <si>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</si>
  <si>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</si>
  <si>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</si>
  <si>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</si>
  <si>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</si>
  <si>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</si>
  <si>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</si>
  <si>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</si>
  <si>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</si>
  <si>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</si>
  <si>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</si>
  <si>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</si>
  <si>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</si>
  <si>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</si>
  <si>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</si>
  <si>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</si>
  <si>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</si>
  <si>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</si>
  <si>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</si>
  <si>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</si>
  <si>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</si>
  <si>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</si>
  <si>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</si>
  <si>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</si>
  <si>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</si>
  <si>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</si>
  <si>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</si>
  <si>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</si>
  <si>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</si>
  <si>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</si>
  <si>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</si>
  <si>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</si>
  <si>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</si>
  <si>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</si>
  <si>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</si>
  <si>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</si>
  <si>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</si>
  <si>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</si>
  <si>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</si>
  <si>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</si>
  <si>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</si>
  <si>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</si>
  <si>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</si>
  <si>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</si>
  <si>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</si>
  <si>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</si>
  <si>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</si>
  <si>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</si>
  <si>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</si>
  <si>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</si>
  <si>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</si>
  <si>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</si>
  <si>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</si>
  <si>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</si>
  <si>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</si>
  <si>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</si>
  <si>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</si>
  <si>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</si>
  <si>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</si>
  <si>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</si>
  <si>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</si>
  <si>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</si>
  <si>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</si>
  <si>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</si>
  <si>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</si>
  <si>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</si>
  <si>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</si>
  <si>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</si>
  <si>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</si>
  <si>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</si>
  <si>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</si>
  <si>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</si>
  <si>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</si>
  <si>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</si>
  <si>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</si>
  <si>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</si>
  <si>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</si>
  <si>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</si>
  <si>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</si>
  <si>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</si>
  <si>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</si>
  <si>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</si>
  <si>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</si>
  <si>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</si>
  <si>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</si>
  <si>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</si>
  <si>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</si>
  <si>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</si>
  <si>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</si>
  <si>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</si>
  <si>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</si>
  <si>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</si>
  <si>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</si>
  <si>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</si>
  <si>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</si>
  <si>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</si>
  <si>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</si>
  <si>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</si>
  <si>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</si>
  <si>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</si>
  <si>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</si>
  <si>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</si>
  <si>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</si>
  <si>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</si>
  <si>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</si>
  <si>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</si>
  <si>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</si>
  <si>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</si>
  <si>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</si>
  <si>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</si>
  <si>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</si>
  <si>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</si>
  <si>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</si>
  <si>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</si>
  <si>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</si>
  <si>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</si>
  <si>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</si>
  <si>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</si>
  <si>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</si>
  <si>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</si>
  <si>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</si>
  <si>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</si>
  <si>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</si>
  <si>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</si>
  <si>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</si>
  <si>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</si>
  <si>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</si>
  <si>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</si>
  <si>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</si>
  <si>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</si>
  <si>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</si>
  <si>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</si>
  <si>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</si>
  <si>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</si>
  <si>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</si>
  <si>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</si>
  <si>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</si>
  <si>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</si>
  <si>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</si>
  <si>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</si>
  <si>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</si>
  <si>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</si>
  <si>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</si>
  <si>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</si>
  <si>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</si>
  <si>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</si>
  <si>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</si>
  <si>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</si>
  <si>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</si>
  <si>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</si>
  <si>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</si>
  <si>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</si>
  <si>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</si>
  <si>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</si>
  <si>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</si>
  <si>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</si>
  <si>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</si>
  <si>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</si>
  <si>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</si>
  <si>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</si>
  <si>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</si>
  <si>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</si>
  <si>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</si>
  <si>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</si>
  <si>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</si>
  <si>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</si>
  <si>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</si>
  <si>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</si>
  <si>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</si>
  <si>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</si>
  <si>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</si>
  <si>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</si>
  <si>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</si>
  <si>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</si>
  <si>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</si>
  <si>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</si>
  <si>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</si>
  <si>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</si>
  <si>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</si>
  <si>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</si>
  <si>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</si>
  <si>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</si>
  <si>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</si>
  <si>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</si>
  <si>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</si>
  <si>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</si>
  <si>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</si>
  <si>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</si>
  <si>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</si>
  <si>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</si>
  <si>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</si>
  <si>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</si>
  <si>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</si>
  <si>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</si>
  <si>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</si>
  <si>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</si>
  <si>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</si>
  <si>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</si>
  <si>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</si>
  <si>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</si>
  <si>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</si>
  <si>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</si>
  <si>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</si>
  <si>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</si>
  <si>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</si>
  <si>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</si>
  <si>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</si>
  <si>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</si>
  <si>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</si>
  <si>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</si>
  <si>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</si>
  <si>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</si>
  <si>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</si>
  <si>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</si>
  <si>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</si>
  <si>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</si>
  <si>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</si>
  <si>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</si>
  <si>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</si>
  <si>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</si>
  <si>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</si>
  <si>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</si>
  <si>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</si>
  <si>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</si>
  <si>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</si>
  <si>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</si>
  <si>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</si>
  <si>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</si>
  <si>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</si>
  <si>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</si>
  <si>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</si>
  <si>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</si>
  <si>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</si>
  <si>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</si>
  <si>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</si>
  <si>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</si>
  <si>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</si>
  <si>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</si>
  <si>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</si>
  <si>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</si>
  <si>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</si>
  <si>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</si>
  <si>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</si>
  <si>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</si>
  <si>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</si>
  <si>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</si>
  <si>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</si>
  <si>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</si>
  <si>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</si>
  <si>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</si>
  <si>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</si>
  <si>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</si>
  <si>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</si>
  <si>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</si>
  <si>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</si>
  <si>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</si>
  <si>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</si>
  <si>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</si>
  <si>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</si>
  <si>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</si>
  <si>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</si>
  <si>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</si>
  <si>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</si>
  <si>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</si>
  <si>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</si>
  <si>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</si>
  <si>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</si>
  <si>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</si>
  <si>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</si>
  <si>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</si>
  <si>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</si>
  <si>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</si>
  <si>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</si>
  <si>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</si>
  <si>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</si>
  <si>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</si>
  <si>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</si>
  <si>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</si>
  <si>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</si>
  <si>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</si>
  <si>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</si>
  <si>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</si>
  <si>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</si>
  <si>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</si>
  <si>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</si>
  <si>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</si>
  <si>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</si>
  <si>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</si>
  <si>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</si>
  <si>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</si>
  <si>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</si>
  <si>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</si>
  <si>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</si>
  <si>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</si>
  <si>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</si>
  <si>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</si>
  <si>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</si>
  <si>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</si>
  <si>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</si>
  <si>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</si>
  <si>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</si>
  <si>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</si>
  <si>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</si>
  <si>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</si>
  <si>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</si>
  <si>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</si>
  <si>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</si>
  <si>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</si>
  <si>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</si>
  <si>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</si>
  <si>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</si>
  <si>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</si>
  <si>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</si>
  <si>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</si>
  <si>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</si>
  <si>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</si>
  <si>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</si>
  <si>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</si>
  <si>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</si>
  <si>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</si>
  <si>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</si>
  <si>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</si>
  <si>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</si>
  <si>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</si>
  <si>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</si>
  <si>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</si>
  <si>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</si>
  <si>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</si>
  <si>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</si>
  <si>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</si>
  <si>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</si>
  <si>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</si>
  <si>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</si>
  <si>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</si>
  <si>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</si>
  <si>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</si>
  <si>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</si>
  <si>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</si>
  <si>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</si>
  <si>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</si>
  <si>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</si>
  <si>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</si>
  <si>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</si>
  <si>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</si>
  <si>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</si>
  <si>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</si>
  <si>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</si>
  <si>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</si>
  <si>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</si>
  <si>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</si>
  <si>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</si>
  <si>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</si>
  <si>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</si>
  <si>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</si>
  <si>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</si>
  <si>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</si>
  <si>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</si>
  <si>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</si>
  <si>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</si>
  <si>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</si>
  <si>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</si>
  <si>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</si>
  <si>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</si>
  <si>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</si>
  <si>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</si>
  <si>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</si>
  <si>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</si>
  <si>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</si>
  <si>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</si>
  <si>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</si>
  <si>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</si>
  <si>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</si>
  <si>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</si>
  <si>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</si>
  <si>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</si>
  <si>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</si>
  <si>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</si>
  <si>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</si>
  <si>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</si>
  <si>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</si>
  <si>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</si>
  <si>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</si>
  <si>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</si>
  <si>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</si>
  <si>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</si>
  <si>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</si>
  <si>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</si>
  <si>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</si>
  <si>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</si>
  <si>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</si>
  <si>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</si>
  <si>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</si>
  <si>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</si>
  <si>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</si>
  <si>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</si>
  <si>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</si>
  <si>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</si>
  <si>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</si>
  <si>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</si>
  <si>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</si>
  <si>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</si>
  <si>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</si>
  <si>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</si>
  <si>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</si>
  <si>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</si>
  <si>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</si>
  <si>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</si>
  <si>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</si>
  <si>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</si>
  <si>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</si>
  <si>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</si>
  <si>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</si>
  <si>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</si>
  <si>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</si>
  <si>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</si>
  <si>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</si>
  <si>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</si>
  <si>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</si>
  <si>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</si>
  <si>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</si>
  <si>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</si>
  <si>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</si>
  <si>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</si>
  <si>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</si>
  <si>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</si>
  <si>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</si>
  <si>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</si>
  <si>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</si>
  <si>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</si>
  <si>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</si>
  <si>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</si>
  <si>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</si>
  <si>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</si>
  <si>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</si>
  <si>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</si>
  <si>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</si>
  <si>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</si>
  <si>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</si>
  <si>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</si>
  <si>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</si>
  <si>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</si>
  <si>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</si>
  <si>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</si>
  <si>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</si>
  <si>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</si>
  <si>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</si>
  <si>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</si>
  <si>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</si>
  <si>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</si>
  <si>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</si>
  <si>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</si>
  <si>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</si>
  <si>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</si>
  <si>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</si>
  <si>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</si>
  <si>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</si>
  <si>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</si>
  <si>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</si>
  <si>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</si>
  <si>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</si>
  <si>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</si>
  <si>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</si>
  <si>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</si>
  <si>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</si>
  <si>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</si>
  <si>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</si>
  <si>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</si>
  <si>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</si>
  <si>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</si>
  <si>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</si>
  <si>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</si>
  <si>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</si>
  <si>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</si>
  <si>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</si>
  <si>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</si>
  <si>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</si>
  <si>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</si>
  <si>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</si>
  <si>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</si>
  <si>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</si>
  <si>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</si>
  <si>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</si>
  <si>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</si>
  <si>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</si>
  <si>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</si>
  <si>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</si>
  <si>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</si>
  <si>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</si>
  <si>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</si>
  <si>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</si>
  <si>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</si>
  <si>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</si>
  <si>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</si>
  <si>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</si>
  <si>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</si>
  <si>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</si>
  <si>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</si>
  <si>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</si>
  <si>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</si>
  <si>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</si>
  <si>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</si>
  <si>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</si>
  <si>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</si>
  <si>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</si>
  <si>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</si>
  <si>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</si>
  <si>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</si>
  <si>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</si>
  <si>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</si>
  <si>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</si>
  <si>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</si>
  <si>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</si>
  <si>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</si>
  <si>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</si>
  <si>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</si>
  <si>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</si>
  <si>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</si>
  <si>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</si>
  <si>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</si>
  <si>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</si>
  <si>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</si>
  <si>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</si>
  <si>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</si>
  <si>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</si>
  <si>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</si>
  <si>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</si>
  <si>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</si>
  <si>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</si>
  <si>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</si>
  <si>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</si>
  <si>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</si>
  <si>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</si>
  <si>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</si>
  <si>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</si>
  <si>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</si>
  <si>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</si>
  <si>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</si>
  <si>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</si>
  <si>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</si>
  <si>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</si>
  <si>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</si>
  <si>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</si>
  <si>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</si>
  <si>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</si>
  <si>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</si>
  <si>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</si>
  <si>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</si>
  <si>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</si>
  <si>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</si>
  <si>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</si>
  <si>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</si>
  <si>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</si>
  <si>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</si>
  <si>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</si>
  <si>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</si>
  <si>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</si>
  <si>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</si>
  <si>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</si>
  <si>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</si>
  <si>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</si>
  <si>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</si>
  <si>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</si>
  <si>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</si>
  <si>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</si>
  <si>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</si>
  <si>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</si>
  <si>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</si>
  <si>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</si>
  <si>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</si>
  <si>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</si>
  <si>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</si>
  <si>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</si>
  <si>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</si>
  <si>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</si>
  <si>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</si>
  <si>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</si>
  <si>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</si>
  <si>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</si>
  <si>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</si>
  <si>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</si>
  <si>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</si>
  <si>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</si>
  <si>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</si>
  <si>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</si>
  <si>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</si>
  <si>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</si>
  <si>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</si>
  <si>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</si>
  <si>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</si>
  <si>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</si>
  <si>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</si>
  <si>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</si>
  <si>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</si>
  <si>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</si>
  <si>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</si>
  <si>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</si>
  <si>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</si>
  <si>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</si>
  <si>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</si>
  <si>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</si>
  <si>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</si>
  <si>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</si>
  <si>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</si>
  <si>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</si>
  <si>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</si>
  <si>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</si>
  <si>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</si>
  <si>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</si>
  <si>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</si>
  <si>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</si>
  <si>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</si>
  <si>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</si>
  <si>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</si>
  <si>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</si>
  <si>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</si>
  <si>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</si>
  <si>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</si>
  <si>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</si>
  <si>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</si>
  <si>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</si>
  <si>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</si>
  <si>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</si>
  <si>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</si>
  <si>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</si>
  <si>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</si>
  <si>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</si>
  <si>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</si>
  <si>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</si>
  <si>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</si>
  <si>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</si>
  <si>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</si>
  <si>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</si>
  <si>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</si>
  <si>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</si>
  <si>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</si>
  <si>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</si>
  <si>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</si>
  <si>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</si>
  <si>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</si>
  <si>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</si>
  <si>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</si>
  <si>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</si>
  <si>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</si>
  <si>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</si>
  <si>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</si>
  <si>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</si>
  <si>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</si>
  <si>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</si>
  <si>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</si>
  <si>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</si>
  <si>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</si>
  <si>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</si>
  <si>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</si>
  <si>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</si>
  <si>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</si>
  <si>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</si>
  <si>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</si>
  <si>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</si>
  <si>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</si>
  <si>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</si>
  <si>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</si>
  <si>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</si>
  <si>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</si>
  <si>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</si>
  <si>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</si>
  <si>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</si>
  <si>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</si>
  <si>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</si>
  <si>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</si>
  <si>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</si>
  <si>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</si>
  <si>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</si>
  <si>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</si>
  <si>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</si>
  <si>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</si>
  <si>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</si>
  <si>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</si>
  <si>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</si>
  <si>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</si>
  <si>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</si>
  <si>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</si>
  <si>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</si>
  <si>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</si>
  <si>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</si>
  <si>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</si>
  <si>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</si>
  <si>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</si>
  <si>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</si>
  <si>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</si>
  <si>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</si>
  <si>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</si>
  <si>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</si>
  <si>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</si>
  <si>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</si>
  <si>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</si>
  <si>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</si>
  <si>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</si>
  <si>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</si>
  <si>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</si>
  <si>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</si>
  <si>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</si>
  <si>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</si>
  <si>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</si>
  <si>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</si>
  <si>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</si>
  <si>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</si>
  <si>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</si>
  <si>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</si>
  <si>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</si>
  <si>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</si>
  <si>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</si>
  <si>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</si>
  <si>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</si>
  <si>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</si>
  <si>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</si>
  <si>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</si>
  <si>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</si>
  <si>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</si>
  <si>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</si>
  <si>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</si>
  <si>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</si>
  <si>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</si>
  <si>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</si>
  <si>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</si>
  <si>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</si>
  <si>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</si>
  <si>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</si>
  <si>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</si>
  <si>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</si>
  <si>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</si>
  <si>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</si>
  <si>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</si>
  <si>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</si>
  <si>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</si>
  <si>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</si>
  <si>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</si>
  <si>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</si>
  <si>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</si>
  <si>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</si>
  <si>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</si>
  <si>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</si>
  <si>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</si>
  <si>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</si>
  <si>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</si>
  <si>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</si>
  <si>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</si>
  <si>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</si>
  <si>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</si>
  <si>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</si>
  <si>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</si>
  <si>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</si>
  <si>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</si>
  <si>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</si>
  <si>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</si>
  <si>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</si>
  <si>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</si>
  <si>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</si>
  <si>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</si>
  <si>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</si>
  <si>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</si>
  <si>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</si>
  <si>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</si>
  <si>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</si>
  <si>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</si>
  <si>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</si>
  <si>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</si>
  <si>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</si>
  <si>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</si>
  <si>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</si>
  <si>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</si>
  <si>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</si>
  <si>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</si>
  <si>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</si>
  <si>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</si>
  <si>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</si>
  <si>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</si>
  <si>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</si>
  <si>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</si>
  <si>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</si>
  <si>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</si>
  <si>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</si>
  <si>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</si>
  <si>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</si>
  <si>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</si>
  <si>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</si>
  <si>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</si>
  <si>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</si>
  <si>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</si>
  <si>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</si>
  <si>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</si>
  <si>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</si>
  <si>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</si>
  <si>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</si>
  <si>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</si>
  <si>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</si>
  <si>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</si>
  <si>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</si>
  <si>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</si>
  <si>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</si>
  <si>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</si>
  <si>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</si>
  <si>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</si>
  <si>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</si>
  <si>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</si>
  <si>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</si>
  <si>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</si>
  <si>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</si>
  <si>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</si>
  <si>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</si>
  <si>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</si>
  <si>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</si>
  <si>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</si>
  <si>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</si>
  <si>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</si>
  <si>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</si>
  <si>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</si>
  <si>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</si>
  <si>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</si>
  <si>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</si>
  <si>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</si>
  <si>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</si>
  <si>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</si>
  <si>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</si>
  <si>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</si>
  <si>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</si>
  <si>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</si>
  <si>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</si>
  <si>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</si>
  <si>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</si>
  <si>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</si>
  <si>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</si>
  <si>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</si>
  <si>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</si>
  <si>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</si>
  <si>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</si>
  <si>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</si>
  <si>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</si>
  <si>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</si>
  <si>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</si>
  <si>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</si>
  <si>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</si>
  <si>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</si>
  <si>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</si>
  <si>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</si>
  <si>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</si>
  <si>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</si>
  <si>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</si>
  <si>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</si>
  <si>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</si>
  <si>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</si>
  <si>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</si>
  <si>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</si>
  <si>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</si>
  <si>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</si>
  <si>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</si>
  <si>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</si>
  <si>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</si>
  <si>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</si>
  <si>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</si>
  <si>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</si>
  <si>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</si>
  <si>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</si>
  <si>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</si>
  <si>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</si>
  <si>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</si>
  <si>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</si>
  <si>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</si>
  <si>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</si>
  <si>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</si>
  <si>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</si>
  <si>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</si>
  <si>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</si>
  <si>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</si>
  <si>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</si>
  <si>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</si>
  <si>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</si>
  <si>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</si>
  <si>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</si>
  <si>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</si>
  <si>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</si>
  <si>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</si>
  <si>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</si>
  <si>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</si>
  <si>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</si>
  <si>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</si>
  <si>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</si>
  <si>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</si>
  <si>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</si>
  <si>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</si>
  <si>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</si>
  <si>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</si>
  <si>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</si>
  <si>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</si>
  <si>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</si>
  <si>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</si>
  <si>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</si>
  <si>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</si>
  <si>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</si>
  <si>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</si>
  <si>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</si>
  <si>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</si>
  <si>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</si>
  <si>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</si>
  <si>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</si>
  <si>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</si>
  <si>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</si>
  <si>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</si>
  <si>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</si>
  <si>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</si>
  <si>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</si>
  <si>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</si>
  <si>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</si>
  <si>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</si>
  <si>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</si>
  <si>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</si>
  <si>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</si>
  <si>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</si>
  <si>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</si>
  <si>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</si>
  <si>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</si>
  <si>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</si>
  <si>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</si>
  <si>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</si>
  <si>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</si>
  <si>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</si>
  <si>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</si>
  <si>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</si>
  <si>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</si>
  <si>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</si>
  <si>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</si>
  <si>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</si>
  <si>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</si>
  <si>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</si>
  <si>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</si>
  <si>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</si>
  <si>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</si>
  <si>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</si>
  <si>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</si>
  <si>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</si>
  <si>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</si>
  <si>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</si>
  <si>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</si>
  <si>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</si>
  <si>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</si>
  <si>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</si>
  <si>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</si>
  <si>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</si>
  <si>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</si>
  <si>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</si>
  <si>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</si>
  <si>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</si>
  <si>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</si>
  <si>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</si>
  <si>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</si>
  <si>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</si>
  <si>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</si>
  <si>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</si>
  <si>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</si>
  <si>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</si>
  <si>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</si>
  <si>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</si>
  <si>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</si>
  <si>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</si>
  <si>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</si>
  <si>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</si>
  <si>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</si>
  <si>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</si>
  <si>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</si>
  <si>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</si>
  <si>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</si>
  <si>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</si>
  <si>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</si>
  <si>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</si>
  <si>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</si>
  <si>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</si>
  <si>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</si>
  <si>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</si>
  <si>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</si>
  <si>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</si>
  <si>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</si>
  <si>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</si>
  <si>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</si>
  <si>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</si>
  <si>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</si>
  <si>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</si>
  <si>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</si>
  <si>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</si>
  <si>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</si>
  <si>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</si>
  <si>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</si>
  <si>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</si>
  <si>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</si>
  <si>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</si>
  <si>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</si>
  <si>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</si>
  <si>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</si>
  <si>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</si>
  <si>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</si>
  <si>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</si>
  <si>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</si>
  <si>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</si>
  <si>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</si>
  <si>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</si>
  <si>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</si>
  <si>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</si>
  <si>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</si>
  <si>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</si>
  <si>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</si>
  <si>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</si>
  <si>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</si>
  <si>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</si>
  <si>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</si>
  <si>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</si>
  <si>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</si>
  <si>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</si>
  <si>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</si>
  <si>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</si>
  <si>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</si>
  <si>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</si>
  <si>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</si>
  <si>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</si>
  <si>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</si>
  <si>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</si>
  <si>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</si>
  <si>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</si>
  <si>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</si>
  <si>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</si>
  <si>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</si>
  <si>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</si>
  <si>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</si>
  <si>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</si>
  <si>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</si>
  <si>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</si>
  <si>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</si>
  <si>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</si>
  <si>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</si>
  <si>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</si>
  <si>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</si>
  <si>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</si>
  <si>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</si>
  <si>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</si>
  <si>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</si>
  <si>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</si>
  <si>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</si>
  <si>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</si>
  <si>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</si>
  <si>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</si>
  <si>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</si>
  <si>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</si>
  <si>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</si>
  <si>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</si>
  <si>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</si>
  <si>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</si>
  <si>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</si>
  <si>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</si>
  <si>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</si>
  <si>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</si>
  <si>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</si>
  <si>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</si>
  <si>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</si>
  <si>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</si>
  <si>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</si>
  <si>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</si>
  <si>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</si>
  <si>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</si>
  <si>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</si>
  <si>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</si>
  <si>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</si>
  <si>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</si>
  <si>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</si>
  <si>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</si>
  <si>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</si>
  <si>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</si>
  <si>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</si>
  <si>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</si>
  <si>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</si>
  <si>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</si>
  <si>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</si>
  <si>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</si>
  <si>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</si>
  <si>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</si>
  <si>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</si>
  <si>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</si>
  <si>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</si>
  <si>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</si>
  <si>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</si>
  <si>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</si>
  <si>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</si>
  <si>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</si>
  <si>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</si>
  <si>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</si>
  <si>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</si>
  <si>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</si>
  <si>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</si>
  <si>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</si>
  <si>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</si>
  <si>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</si>
  <si>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</si>
  <si>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</si>
  <si>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</si>
  <si>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</si>
  <si>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</si>
  <si>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</si>
  <si>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</si>
  <si>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</si>
  <si>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</si>
  <si>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</si>
  <si>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</si>
  <si>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</si>
  <si>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</si>
  <si>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</si>
  <si>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</si>
  <si>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</si>
  <si>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</si>
  <si>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</si>
  <si>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</si>
  <si>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</si>
  <si>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</si>
  <si>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</si>
  <si>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</si>
  <si>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</si>
  <si>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</si>
  <si>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</si>
  <si>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</si>
  <si>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</si>
  <si>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</si>
  <si>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</si>
  <si>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</si>
  <si>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</si>
  <si>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</si>
  <si>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</si>
  <si>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</si>
  <si>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</si>
  <si>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</si>
  <si>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</si>
  <si>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</si>
  <si>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</si>
  <si>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</si>
  <si>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</si>
  <si>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</si>
  <si>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</si>
  <si>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</si>
  <si>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</si>
  <si>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</si>
  <si>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</si>
  <si>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</si>
  <si>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</si>
  <si>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</si>
  <si>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</si>
  <si>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</si>
  <si>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</si>
  <si>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</si>
  <si>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</si>
  <si>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</si>
  <si>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</si>
  <si>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</si>
  <si>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</si>
  <si>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</si>
  <si>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</si>
  <si>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</si>
  <si>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</si>
  <si>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</si>
  <si>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</si>
  <si>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</si>
  <si>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</si>
  <si>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</si>
  <si>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</si>
  <si>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</si>
  <si>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</si>
  <si>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</si>
  <si>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</si>
  <si>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</si>
  <si>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</si>
  <si>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</si>
  <si>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</si>
  <si>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</si>
  <si>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</si>
  <si>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</si>
  <si>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</si>
  <si>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</si>
  <si>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</si>
  <si>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</si>
  <si>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</si>
  <si>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</si>
  <si>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</si>
  <si>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</si>
  <si>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</si>
  <si>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</si>
  <si>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</si>
  <si>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</si>
  <si>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</si>
  <si>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</si>
  <si>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</si>
  <si>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</si>
  <si>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</si>
  <si>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</si>
  <si>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</si>
  <si>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</si>
  <si>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</si>
  <si>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</si>
  <si>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</si>
  <si>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</si>
  <si>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</si>
  <si>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</si>
  <si>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</si>
  <si>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</si>
  <si>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</si>
  <si>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</si>
  <si>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</si>
  <si>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</si>
  <si>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</si>
  <si>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</si>
  <si>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</si>
  <si>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</si>
  <si>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</si>
  <si>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</si>
  <si>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</si>
  <si>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</si>
  <si>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</si>
  <si>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</si>
  <si>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</si>
  <si>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</si>
  <si>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</si>
  <si>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</si>
  <si>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</si>
  <si>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</si>
  <si>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</si>
  <si>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</si>
  <si>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</si>
  <si>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</si>
  <si>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</si>
  <si>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</si>
  <si>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</si>
  <si>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</si>
  <si>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</si>
  <si>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</si>
  <si>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</si>
  <si>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</si>
  <si>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</si>
  <si>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</si>
  <si>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</si>
  <si>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</si>
  <si>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</si>
  <si>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</si>
  <si>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</si>
  <si>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</si>
  <si>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</si>
  <si>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</si>
  <si>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</si>
  <si>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</si>
  <si>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</si>
  <si>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</si>
  <si>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</si>
  <si>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</si>
  <si>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</si>
  <si>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</si>
  <si>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</si>
  <si>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</si>
  <si>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</si>
  <si>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</si>
  <si>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</si>
  <si>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</si>
  <si>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</si>
  <si>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</si>
  <si>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</si>
  <si>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</si>
  <si>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</si>
  <si>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</si>
  <si>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</si>
  <si>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</si>
  <si>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</si>
  <si>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</si>
  <si>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</si>
  <si>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</si>
  <si>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</si>
  <si>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</si>
  <si>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</si>
  <si>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</si>
  <si>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</si>
  <si>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</si>
  <si>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</si>
  <si>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</si>
  <si>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</si>
  <si>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</si>
  <si>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</si>
  <si>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</si>
  <si>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</si>
  <si>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</si>
  <si>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</si>
  <si>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</si>
  <si>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</si>
  <si>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</si>
  <si>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</si>
  <si>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</si>
  <si>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</si>
  <si>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</si>
  <si>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</si>
  <si>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</si>
  <si>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</si>
  <si>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</si>
  <si>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</si>
  <si>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</si>
  <si>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</si>
  <si>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</si>
  <si>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</si>
  <si>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</si>
  <si>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</si>
  <si>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</si>
  <si>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</si>
  <si>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</si>
  <si>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</si>
  <si>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</si>
  <si>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</si>
  <si>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</si>
  <si>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</si>
  <si>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</si>
  <si>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</si>
  <si>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</si>
  <si>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</si>
  <si>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</si>
  <si>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</si>
  <si>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</si>
  <si>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</si>
  <si>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</si>
  <si>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</si>
  <si>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</si>
  <si>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</si>
  <si>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</si>
  <si>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</si>
  <si>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</si>
  <si>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</si>
  <si>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</si>
  <si>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</si>
  <si>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</si>
  <si>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</si>
  <si>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</si>
  <si>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</si>
  <si>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</si>
  <si>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</si>
  <si>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</si>
  <si>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</si>
  <si>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</si>
  <si>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</si>
  <si>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</si>
  <si>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</si>
  <si>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</si>
  <si>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</si>
  <si>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</si>
  <si>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</si>
  <si>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</si>
  <si>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</si>
  <si>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</si>
  <si>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</si>
  <si>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</si>
  <si>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</si>
  <si>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</si>
  <si>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</si>
  <si>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</si>
  <si>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</si>
  <si>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</si>
  <si>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</si>
  <si>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</si>
  <si>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</si>
  <si>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</si>
  <si>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</si>
  <si>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</si>
  <si>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</si>
  <si>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</si>
  <si>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</si>
  <si>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</si>
  <si>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</si>
  <si>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</si>
  <si>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</si>
  <si>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</si>
  <si>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</si>
  <si>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</si>
  <si>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</si>
  <si>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</si>
  <si>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</si>
  <si>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</si>
  <si>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</si>
  <si>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</si>
  <si>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</si>
  <si>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</si>
  <si>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</si>
  <si>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</si>
  <si>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</si>
  <si>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</si>
  <si>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</si>
  <si>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</si>
  <si>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</si>
  <si>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</si>
  <si>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</si>
  <si>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</si>
  <si>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</si>
  <si>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</si>
  <si>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</si>
  <si>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</si>
  <si>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</si>
  <si>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</si>
  <si>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</si>
  <si>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</si>
  <si>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</si>
  <si>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</si>
  <si>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</si>
  <si>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</si>
  <si>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</si>
  <si>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</si>
  <si>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</si>
  <si>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</si>
  <si>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</si>
  <si>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</si>
  <si>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</si>
  <si>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</si>
  <si>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</si>
  <si>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</si>
  <si>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</si>
  <si>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</si>
  <si>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</si>
  <si>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</si>
  <si>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</si>
  <si>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</si>
  <si>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</si>
  <si>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</si>
  <si>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</si>
  <si>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</si>
  <si>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</si>
  <si>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</si>
  <si>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</si>
  <si>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</si>
  <si>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</si>
  <si>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</si>
  <si>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</si>
  <si>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</si>
  <si>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</si>
  <si>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</si>
  <si>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</si>
  <si>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</si>
  <si>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</si>
  <si>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</si>
  <si>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</si>
  <si>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</si>
  <si>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</si>
  <si>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</si>
  <si>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</si>
  <si>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</si>
  <si>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</si>
  <si>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</si>
  <si>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</si>
  <si>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</si>
  <si>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</si>
  <si>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</si>
  <si>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</si>
  <si>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</si>
  <si>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</si>
  <si>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</si>
  <si>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</si>
  <si>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</si>
  <si>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</si>
  <si>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</si>
  <si>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</si>
  <si>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</si>
  <si>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</si>
  <si>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</si>
  <si>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</si>
  <si>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</si>
  <si>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</si>
  <si>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</si>
  <si>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</si>
  <si>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</si>
  <si>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</si>
  <si>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</si>
  <si>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</si>
  <si>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</si>
  <si>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</si>
  <si>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</si>
  <si>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</si>
  <si>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</si>
  <si>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</si>
  <si>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</si>
  <si>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</si>
  <si>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</si>
  <si>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</si>
  <si>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</si>
  <si>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</si>
  <si>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</si>
  <si>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</si>
  <si>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</si>
  <si>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</si>
  <si>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</si>
  <si>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</si>
  <si>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</si>
  <si>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</si>
  <si>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</si>
  <si>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</si>
  <si>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</si>
  <si>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</si>
  <si>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</si>
  <si>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</si>
  <si>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</si>
  <si>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</si>
  <si>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</si>
  <si>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</si>
  <si>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</si>
  <si>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</si>
  <si>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</si>
  <si>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</si>
  <si>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</si>
  <si>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</si>
  <si>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</si>
  <si>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</si>
  <si>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</si>
  <si>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</si>
  <si>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</si>
  <si>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</si>
  <si>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</si>
  <si>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</si>
  <si>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</si>
  <si>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</si>
  <si>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</si>
  <si>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</si>
  <si>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</si>
  <si>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</si>
  <si>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</si>
  <si>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</si>
  <si>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</si>
  <si>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</si>
  <si>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</si>
  <si>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</si>
  <si>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</si>
  <si>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</si>
  <si>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</si>
  <si>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</si>
  <si>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</si>
  <si>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</si>
  <si>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</si>
  <si>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</si>
  <si>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</si>
  <si>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</si>
  <si>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</si>
  <si>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</si>
  <si>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</si>
  <si>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</si>
  <si>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</si>
  <si>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</si>
  <si>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</si>
  <si>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</si>
  <si>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</si>
  <si>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</si>
  <si>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</si>
  <si>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</si>
  <si>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</si>
  <si>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</si>
  <si>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</si>
  <si>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</si>
  <si>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</si>
  <si>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</si>
  <si>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</si>
  <si>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</si>
  <si>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</si>
  <si>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</si>
  <si>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</si>
  <si>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</si>
  <si>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</si>
  <si>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</si>
  <si>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</si>
  <si>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</si>
  <si>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</si>
  <si>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</si>
  <si>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</si>
  <si>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</si>
  <si>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</si>
  <si>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</si>
  <si>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</si>
  <si>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</si>
  <si>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</si>
  <si>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</si>
  <si>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</si>
  <si>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</si>
  <si>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</si>
  <si>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</si>
  <si>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</si>
  <si>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</si>
  <si>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</si>
  <si>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</si>
  <si>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</si>
  <si>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</si>
  <si>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</si>
  <si>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</si>
  <si>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</si>
  <si>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</si>
  <si>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</si>
  <si>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</si>
  <si>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</si>
  <si>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</si>
  <si>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</si>
  <si>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</si>
  <si>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</si>
  <si>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</si>
  <si>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</si>
  <si>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</si>
  <si>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</si>
  <si>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</si>
  <si>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</si>
  <si>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</si>
  <si>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</si>
  <si>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</si>
  <si>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</si>
  <si>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</si>
  <si>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</si>
  <si>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</si>
  <si>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</si>
  <si>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</si>
  <si>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</si>
  <si>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</si>
  <si>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</si>
  <si>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</si>
  <si>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</si>
  <si>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</si>
  <si>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</si>
  <si>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</si>
  <si>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</si>
  <si>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</si>
  <si>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</si>
  <si>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</si>
  <si>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</si>
  <si>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</si>
  <si>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</si>
  <si>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</si>
  <si>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</si>
  <si>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</si>
  <si>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</si>
  <si>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</si>
  <si>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</si>
  <si>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</si>
  <si>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</si>
  <si>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</si>
  <si>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</si>
  <si>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</si>
  <si>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</si>
  <si>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</si>
  <si>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</si>
  <si>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</si>
  <si>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</si>
  <si>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</si>
  <si>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</si>
  <si>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</si>
  <si>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</si>
  <si>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</si>
  <si>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</si>
  <si>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</si>
  <si>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</si>
  <si>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</si>
  <si>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</si>
  <si>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</si>
  <si>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</si>
  <si>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</si>
  <si>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</si>
  <si>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</si>
  <si>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</si>
  <si>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</si>
  <si>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</si>
  <si>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</si>
  <si>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</si>
  <si>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</si>
  <si>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</si>
  <si>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</si>
  <si>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</si>
  <si>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</si>
  <si>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</si>
  <si>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</si>
  <si>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</si>
  <si>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</si>
  <si>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</si>
  <si>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</si>
  <si>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</si>
  <si>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</si>
  <si>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</si>
  <si>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</si>
  <si>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</si>
  <si>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</si>
  <si>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</si>
  <si>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</si>
  <si>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</si>
  <si>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</si>
  <si>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</si>
  <si>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</si>
  <si>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</si>
  <si>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</si>
  <si>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</si>
  <si>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</si>
  <si>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</si>
  <si>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</si>
  <si>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</si>
  <si>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</si>
  <si>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</si>
  <si>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</si>
  <si>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</si>
  <si>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</si>
  <si>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</si>
  <si>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</si>
  <si>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</si>
  <si>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</si>
  <si>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</si>
  <si>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</si>
  <si>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</si>
  <si>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</si>
  <si>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</si>
  <si>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</si>
  <si>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</si>
  <si>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</si>
  <si>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</si>
  <si>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</si>
  <si>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</si>
  <si>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</si>
  <si>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</si>
  <si>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</si>
  <si>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</si>
  <si>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</si>
  <si>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</si>
  <si>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</si>
  <si>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</si>
  <si>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</si>
  <si>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</si>
  <si>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</si>
  <si>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</si>
  <si>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</si>
  <si>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</si>
  <si>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</si>
  <si>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</si>
  <si>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</si>
  <si>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</si>
  <si>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</si>
  <si>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</si>
  <si>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</si>
  <si>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</si>
  <si>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</si>
  <si>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</si>
  <si>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</si>
  <si>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</si>
  <si>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</si>
  <si>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</si>
  <si>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</si>
  <si>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</si>
  <si>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</si>
  <si>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</si>
  <si>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</si>
  <si>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</si>
  <si>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</si>
  <si>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</si>
  <si>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</si>
  <si>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</si>
  <si>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</si>
  <si>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</si>
  <si>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</si>
  <si>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</si>
  <si>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</si>
  <si>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</si>
  <si>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</si>
  <si>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</si>
  <si>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</si>
  <si>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</si>
  <si>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</si>
  <si>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</si>
  <si>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</si>
  <si>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</si>
  <si>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</si>
  <si>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</si>
  <si>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</si>
  <si>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</si>
  <si>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</si>
  <si>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</si>
  <si>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</si>
  <si>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</si>
  <si>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</si>
  <si>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</si>
  <si>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</si>
  <si>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</si>
  <si>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</si>
  <si>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</si>
  <si>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</si>
  <si>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</si>
  <si>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</si>
  <si>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</si>
  <si>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</si>
  <si>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</si>
  <si>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</si>
  <si>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</si>
  <si>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</si>
  <si>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</si>
  <si>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</si>
  <si>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</si>
  <si>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</si>
  <si>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</si>
  <si>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</si>
  <si>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</si>
  <si>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</si>
  <si>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</si>
  <si>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</si>
  <si>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</si>
  <si>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</si>
  <si>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</si>
  <si>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</si>
  <si>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</si>
  <si>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</si>
  <si>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</si>
  <si>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</si>
  <si>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</si>
  <si>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</si>
  <si>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</si>
  <si>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</si>
  <si>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</si>
  <si>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</si>
  <si>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</si>
  <si>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</si>
  <si>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</si>
  <si>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</si>
  <si>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</si>
  <si>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</si>
  <si>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</si>
  <si>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</si>
  <si>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</si>
  <si>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</si>
  <si>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</si>
  <si>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</si>
  <si>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</si>
  <si>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</si>
  <si>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</si>
  <si>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</si>
  <si>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</si>
  <si>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</si>
  <si>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</si>
  <si>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</si>
  <si>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</si>
  <si>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</si>
  <si>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</si>
  <si>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</si>
  <si>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</si>
  <si>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</si>
  <si>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</si>
  <si>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</si>
  <si>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</si>
  <si>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</si>
  <si>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</si>
  <si>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</si>
  <si>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</si>
  <si>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</si>
  <si>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</si>
  <si>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</si>
  <si>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</si>
  <si>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</si>
  <si>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</si>
  <si>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</si>
  <si>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</si>
  <si>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</si>
  <si>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</si>
  <si>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</si>
  <si>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</si>
  <si>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</si>
  <si>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</si>
  <si>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</si>
  <si>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</si>
  <si>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</si>
  <si>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</si>
  <si>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</si>
  <si>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</si>
  <si>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</si>
  <si>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</si>
  <si>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</si>
  <si>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</si>
  <si>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</si>
  <si>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</si>
  <si>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</si>
  <si>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</si>
  <si>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</si>
  <si>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</si>
  <si>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</si>
  <si>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</si>
  <si>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</si>
  <si>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</si>
  <si>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</si>
  <si>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</si>
  <si>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</si>
  <si>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</si>
  <si>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</si>
  <si>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</si>
  <si>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</si>
  <si>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</si>
  <si>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</si>
  <si>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</si>
  <si>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</si>
  <si>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</si>
  <si>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</si>
  <si>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</si>
  <si>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</si>
  <si>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</si>
  <si>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</si>
  <si>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</si>
  <si>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</si>
  <si>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</si>
  <si>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</si>
  <si>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</si>
  <si>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</si>
  <si>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</si>
  <si>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</si>
  <si>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</si>
  <si>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</si>
  <si>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</si>
  <si>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</si>
  <si>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</si>
  <si>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</si>
  <si>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</si>
  <si>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</si>
  <si>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</si>
  <si>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</si>
  <si>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</si>
  <si>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</si>
  <si>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</si>
  <si>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</si>
  <si>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</si>
  <si>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</si>
  <si>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</si>
  <si>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</si>
  <si>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</si>
  <si>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</si>
  <si>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</si>
  <si>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</si>
  <si>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</si>
  <si>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</si>
  <si>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</si>
  <si>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</si>
  <si>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</si>
  <si>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</si>
  <si>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</si>
  <si>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</si>
  <si>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</si>
  <si>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</si>
  <si>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</si>
  <si>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</si>
  <si>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</si>
  <si>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</si>
  <si>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</si>
  <si>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</si>
  <si>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</si>
  <si>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</si>
  <si>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</si>
  <si>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</si>
  <si>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</si>
  <si>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</si>
  <si>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</si>
  <si>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</si>
  <si>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</si>
  <si>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</si>
  <si>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</si>
  <si>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</si>
  <si>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</si>
  <si>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</si>
  <si>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</si>
  <si>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</si>
  <si>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</si>
  <si>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</si>
  <si>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</si>
  <si>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</si>
  <si>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</si>
  <si>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</si>
  <si>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</si>
  <si>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</si>
  <si>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</si>
  <si>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</si>
  <si>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</si>
  <si>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</si>
  <si>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</si>
  <si>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</si>
  <si>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</si>
  <si>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</si>
  <si>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</si>
  <si>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</si>
  <si>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</si>
  <si>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</si>
  <si>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</si>
  <si>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</si>
  <si>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</si>
  <si>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</si>
  <si>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</si>
  <si>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</si>
  <si>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</si>
  <si>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</si>
  <si>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</si>
  <si>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</si>
  <si>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</si>
  <si>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</si>
  <si>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</si>
  <si>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</si>
  <si>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</si>
  <si>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</si>
  <si>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</si>
  <si>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</si>
  <si>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</si>
  <si>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</si>
  <si>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</si>
  <si>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</si>
  <si>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</si>
  <si>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</si>
  <si>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</si>
  <si>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</si>
  <si>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</si>
  <si>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</si>
  <si>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</si>
  <si>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</si>
  <si>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</si>
  <si>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</si>
  <si>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</si>
  <si>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</si>
  <si>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</si>
  <si>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</si>
  <si>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</si>
  <si>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</si>
  <si>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</si>
  <si>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</si>
  <si>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</si>
  <si>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</si>
  <si>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</si>
  <si>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</si>
  <si>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</si>
  <si>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</si>
  <si>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</si>
  <si>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</si>
  <si>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</si>
  <si>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</si>
  <si>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</si>
  <si>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</si>
  <si>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</si>
  <si>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</si>
  <si>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</si>
  <si>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</si>
  <si>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</si>
  <si>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</si>
  <si>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</si>
  <si>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</si>
  <si>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</si>
  <si>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</si>
  <si>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</si>
  <si>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</si>
  <si>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</si>
  <si>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</si>
  <si>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</si>
  <si>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</si>
  <si>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</si>
  <si>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</si>
  <si>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</si>
  <si>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</si>
  <si>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</si>
  <si>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</si>
  <si>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</si>
  <si>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</si>
  <si>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</si>
  <si>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</si>
  <si>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</si>
  <si>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</si>
  <si>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</si>
  <si>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</si>
  <si>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</si>
  <si>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</si>
  <si>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</si>
  <si>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</si>
  <si>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</si>
  <si>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</si>
  <si>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</si>
  <si>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</si>
  <si>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</si>
  <si>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</si>
  <si>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</si>
  <si>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</si>
  <si>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</si>
  <si>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</si>
  <si>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</si>
  <si>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</si>
  <si>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</si>
  <si>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</si>
  <si>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</si>
  <si>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</si>
  <si>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</si>
  <si>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</si>
  <si>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</si>
  <si>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</si>
  <si>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</si>
  <si>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</si>
  <si>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</si>
  <si>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</si>
  <si>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</si>
  <si>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</si>
  <si>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</si>
  <si>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</si>
  <si>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</si>
  <si>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</si>
  <si>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</si>
  <si>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</si>
  <si>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</si>
  <si>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</si>
  <si>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</si>
  <si>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</si>
  <si>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</si>
  <si>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</si>
  <si>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</si>
  <si>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</si>
  <si>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</si>
  <si>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</si>
  <si>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</si>
  <si>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</si>
  <si>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</si>
  <si>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</si>
  <si>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</si>
  <si>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</si>
  <si>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</si>
  <si>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</si>
  <si>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</si>
  <si>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</si>
  <si>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</si>
  <si>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</si>
  <si>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</si>
  <si>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</si>
  <si>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</si>
  <si>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</si>
  <si>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</si>
  <si>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</si>
  <si>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</si>
  <si>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</si>
  <si>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</si>
  <si>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</si>
  <si>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</si>
  <si>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</si>
  <si>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</si>
  <si>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</si>
  <si>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</si>
  <si>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</si>
  <si>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</si>
  <si>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</si>
  <si>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</si>
  <si>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</si>
  <si>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</si>
  <si>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</si>
  <si>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</si>
  <si>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</si>
  <si>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</si>
  <si>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</si>
  <si>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</si>
  <si>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</si>
  <si>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</si>
  <si>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</si>
  <si>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</si>
  <si>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</si>
  <si>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</si>
  <si>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</si>
  <si>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</si>
  <si>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</si>
  <si>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</si>
  <si>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</si>
  <si>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</si>
  <si>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</si>
  <si>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</si>
  <si>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</si>
  <si>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</si>
  <si>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</si>
  <si>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</si>
  <si>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</si>
  <si>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</si>
  <si>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</si>
  <si>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</si>
  <si>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</si>
  <si>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</si>
  <si>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</si>
  <si>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</si>
  <si>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</si>
  <si>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</si>
  <si>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</si>
  <si>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</si>
  <si>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</si>
  <si>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</si>
  <si>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</si>
  <si>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</si>
  <si>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</si>
  <si>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</si>
  <si>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</si>
  <si>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</si>
  <si>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</si>
  <si>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</si>
  <si>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</si>
  <si>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</si>
  <si>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</si>
  <si>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</si>
  <si>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</si>
  <si>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</si>
  <si>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</si>
  <si>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</si>
  <si>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</si>
  <si>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</si>
  <si>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</si>
  <si>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</si>
  <si>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</si>
  <si>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</si>
  <si>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</si>
  <si>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</si>
  <si>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</si>
  <si>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</si>
  <si>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</si>
  <si>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</si>
  <si>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</si>
  <si>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</si>
  <si>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</si>
  <si>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</si>
  <si>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</si>
  <si>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</si>
  <si>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</si>
  <si>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</si>
  <si>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</si>
  <si>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</si>
  <si>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</si>
  <si>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</si>
  <si>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</si>
  <si>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</si>
  <si>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</si>
  <si>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</si>
  <si>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</si>
  <si>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</si>
  <si>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</si>
  <si>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</si>
  <si>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</si>
  <si>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</si>
  <si>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</si>
  <si>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</si>
  <si>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</si>
  <si>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</si>
  <si>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</si>
  <si>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</si>
  <si>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</si>
  <si>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</si>
  <si>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</si>
  <si>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</si>
  <si>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</si>
  <si>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</si>
  <si>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</si>
  <si>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</si>
  <si>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</si>
  <si>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</si>
  <si>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</si>
  <si>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</si>
  <si>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</si>
  <si>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</si>
  <si>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</si>
  <si>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</si>
  <si>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</si>
  <si>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</si>
  <si>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</si>
  <si>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</si>
  <si>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</si>
  <si>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</si>
  <si>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</si>
  <si>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</si>
  <si>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</si>
  <si>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</si>
  <si>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</si>
  <si>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</si>
  <si>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</si>
  <si>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</si>
  <si>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</si>
  <si>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</si>
  <si>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</si>
  <si>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</si>
  <si>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</si>
  <si>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</si>
  <si>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</si>
  <si>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</si>
  <si>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</si>
  <si>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</si>
  <si>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</si>
  <si>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</si>
  <si>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</si>
  <si>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</si>
  <si>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</si>
  <si>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</si>
  <si>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</si>
  <si>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</si>
  <si>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</si>
  <si>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</si>
  <si>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</si>
  <si>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</si>
  <si>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</si>
  <si>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</si>
  <si>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</si>
  <si>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</si>
  <si>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</si>
  <si>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</si>
  <si>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</si>
  <si>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</si>
  <si>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</si>
  <si>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</si>
  <si>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</si>
  <si>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</si>
  <si>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</si>
  <si>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</si>
  <si>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</si>
  <si>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</si>
  <si>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</si>
  <si>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</si>
  <si>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</si>
  <si>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</si>
  <si>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</si>
  <si>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</si>
  <si>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</si>
  <si>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</si>
  <si>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</si>
  <si>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</si>
  <si>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</si>
  <si>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</si>
  <si>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</si>
  <si>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</si>
  <si>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</si>
  <si>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</si>
  <si>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</si>
  <si>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</si>
  <si>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</si>
  <si>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</si>
  <si>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</si>
  <si>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</si>
  <si>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</si>
  <si>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</si>
  <si>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</si>
  <si>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</si>
  <si>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</si>
  <si>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</si>
  <si>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</si>
  <si>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</si>
  <si>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</si>
  <si>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</si>
  <si>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</si>
  <si>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</si>
  <si>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</si>
  <si>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</si>
  <si>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</si>
  <si>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</si>
  <si>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</si>
  <si>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</si>
  <si>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</si>
  <si>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</si>
  <si>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</si>
  <si>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</si>
  <si>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</si>
  <si>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</si>
  <si>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</si>
  <si>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</si>
  <si>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</si>
  <si>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</si>
  <si>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</si>
  <si>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</si>
  <si>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</si>
  <si>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</si>
  <si>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</si>
  <si>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</si>
  <si>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</si>
  <si>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</si>
  <si>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</si>
  <si>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</si>
  <si>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</si>
  <si>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</si>
  <si>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</si>
  <si>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</si>
  <si>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</si>
  <si>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</si>
  <si>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</si>
  <si>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</si>
  <si>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</si>
  <si>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</si>
  <si>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</si>
  <si>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</si>
  <si>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</si>
  <si>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</si>
  <si>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</si>
  <si>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</si>
  <si>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</si>
  <si>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</si>
  <si>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</si>
  <si>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</si>
  <si>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</si>
  <si>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</si>
  <si>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</si>
  <si>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</si>
  <si>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</si>
  <si>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</si>
  <si>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</si>
  <si>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</si>
  <si>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</si>
  <si>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</si>
  <si>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</si>
  <si>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</si>
  <si>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</si>
  <si>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</si>
  <si>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</si>
  <si>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</si>
  <si>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</si>
  <si>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</si>
  <si>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</si>
  <si>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</si>
  <si>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</si>
  <si>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</si>
  <si>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</si>
  <si>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</si>
  <si>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</si>
  <si>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</si>
  <si>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</si>
  <si>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</si>
  <si>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</si>
  <si>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</si>
  <si>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</si>
  <si>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</si>
  <si>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</si>
  <si>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</si>
  <si>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</si>
  <si>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</si>
  <si>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</si>
  <si>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</si>
  <si>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</si>
  <si>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</si>
  <si>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</si>
  <si>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</si>
  <si>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</si>
  <si>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</si>
  <si>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</si>
  <si>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</si>
  <si>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</si>
  <si>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</si>
  <si>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</si>
  <si>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</si>
  <si>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</si>
  <si>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</si>
  <si>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</si>
  <si>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</si>
  <si>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</si>
  <si>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</si>
  <si>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</si>
  <si>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</si>
  <si>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</si>
  <si>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</si>
  <si>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</si>
  <si>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</si>
  <si>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</si>
  <si>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</si>
  <si>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</si>
  <si>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</si>
  <si>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</si>
  <si>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</si>
  <si>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</si>
  <si>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</si>
  <si>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</si>
  <si>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</si>
  <si>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</si>
  <si>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</si>
  <si>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</si>
  <si>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</si>
  <si>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</si>
  <si>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</si>
  <si>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</si>
  <si>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</si>
  <si>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</si>
  <si>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</si>
  <si>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</si>
  <si>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</si>
  <si>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</si>
  <si>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</si>
  <si>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</si>
  <si>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</si>
  <si>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</si>
  <si>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</si>
  <si>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</si>
  <si>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</si>
  <si>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</si>
  <si>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</si>
  <si>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</si>
  <si>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</si>
  <si>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</si>
  <si>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</si>
  <si>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</si>
  <si>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</si>
  <si>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</si>
  <si>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</si>
  <si>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</si>
  <si>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</si>
  <si>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</si>
  <si>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</si>
  <si>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</si>
  <si>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</si>
  <si>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</si>
  <si>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</si>
  <si>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</si>
  <si>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</si>
  <si>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</si>
  <si>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</si>
  <si>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</si>
  <si>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</si>
  <si>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</si>
  <si>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</si>
  <si>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</si>
  <si>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</si>
  <si>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</si>
  <si>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</si>
  <si>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</si>
  <si>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</si>
  <si>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</si>
  <si>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</si>
  <si>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</si>
  <si>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</si>
  <si>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</si>
  <si>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</si>
  <si>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</si>
  <si>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</si>
  <si>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</si>
  <si>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</si>
  <si>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</si>
  <si>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</si>
  <si>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</si>
  <si>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</si>
  <si>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</si>
  <si>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</si>
  <si>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</si>
  <si>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</si>
  <si>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</si>
  <si>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</si>
  <si>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</si>
  <si>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</si>
  <si>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</si>
  <si>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</si>
  <si>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</si>
  <si>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</si>
  <si>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</si>
  <si>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</si>
  <si>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</si>
  <si>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</si>
  <si>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</si>
  <si>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</si>
  <si>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</si>
  <si>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</si>
  <si>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</si>
  <si>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</si>
  <si>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</si>
  <si>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</si>
  <si>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</si>
  <si>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</si>
  <si>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</si>
  <si>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</si>
  <si>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</si>
  <si>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</si>
  <si>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</si>
  <si>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</si>
  <si>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</si>
  <si>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</si>
  <si>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</si>
  <si>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</si>
  <si>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</si>
  <si>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</si>
  <si>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</si>
  <si>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</si>
  <si>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</si>
  <si>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</si>
  <si>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</si>
  <si>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</si>
  <si>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</si>
  <si>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</si>
  <si>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</si>
  <si>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</si>
  <si>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</si>
  <si>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</si>
  <si>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</si>
  <si>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</si>
  <si>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</si>
  <si>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</si>
  <si>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</si>
  <si>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</si>
  <si>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</si>
  <si>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</si>
  <si>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</si>
  <si>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</si>
  <si>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</si>
  <si>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</si>
  <si>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</si>
  <si>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</si>
  <si>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</si>
  <si>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</si>
  <si>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</si>
  <si>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</si>
  <si>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</si>
  <si>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</si>
  <si>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</si>
  <si>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</si>
  <si>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</si>
  <si>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</si>
  <si>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</si>
  <si>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</si>
  <si>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</si>
  <si>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</si>
  <si>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</si>
  <si>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</si>
  <si>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</si>
  <si>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</si>
  <si>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</si>
  <si>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</si>
  <si>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</si>
  <si>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</si>
  <si>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</si>
  <si>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</si>
  <si>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</si>
  <si>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</si>
  <si>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</si>
  <si>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</si>
  <si>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</si>
  <si>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</si>
  <si>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</si>
  <si>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</si>
  <si>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</si>
  <si>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</si>
  <si>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</si>
  <si>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</si>
  <si>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</si>
  <si>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</si>
  <si>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</si>
  <si>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</si>
  <si>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</si>
  <si>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</si>
  <si>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</si>
  <si>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</si>
  <si>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</si>
  <si>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</si>
  <si>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</si>
  <si>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</si>
  <si>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</si>
  <si>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</si>
  <si>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</si>
  <si>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</si>
  <si>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</si>
  <si>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</si>
  <si>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</si>
  <si>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</si>
  <si>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</si>
  <si>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</si>
  <si>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</si>
  <si>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</si>
  <si>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</si>
  <si>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</si>
  <si>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</si>
  <si>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</si>
  <si>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</si>
  <si>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</si>
  <si>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</si>
  <si>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</si>
  <si>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</si>
  <si>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</si>
  <si>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</si>
  <si>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</si>
  <si>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</si>
  <si>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</si>
  <si>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</si>
  <si>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</si>
  <si>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</si>
  <si>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</si>
  <si>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</si>
  <si>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</si>
  <si>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</si>
  <si>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</si>
  <si>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</si>
  <si>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</si>
  <si>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</si>
  <si>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</si>
  <si>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</si>
  <si>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</si>
  <si>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</si>
  <si>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</si>
  <si>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</si>
  <si>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</si>
  <si>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</si>
  <si>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</si>
  <si>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</si>
  <si>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</si>
  <si>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</si>
  <si>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</si>
  <si>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</si>
  <si>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</si>
  <si>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</si>
  <si>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</si>
  <si>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</si>
  <si>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</si>
  <si>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</si>
  <si>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</si>
  <si>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</si>
  <si>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</si>
  <si>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</si>
  <si>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</si>
  <si>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</si>
  <si>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</si>
  <si>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</si>
  <si>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</si>
  <si>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</si>
  <si>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</si>
  <si>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</si>
  <si>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</si>
  <si>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</si>
  <si>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</si>
  <si>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</si>
  <si>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</si>
  <si>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</si>
  <si>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</si>
  <si>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</si>
  <si>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</si>
  <si>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</si>
  <si>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</si>
  <si>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</si>
  <si>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</si>
  <si>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</si>
  <si>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</si>
  <si>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</si>
  <si>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</si>
  <si>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</si>
  <si>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</si>
  <si>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</si>
  <si>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</si>
  <si>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</si>
  <si>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</si>
  <si>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</si>
  <si>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</si>
  <si>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</si>
  <si>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</si>
  <si>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</si>
  <si>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</si>
  <si>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</si>
  <si>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</si>
  <si>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</si>
  <si>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</si>
  <si>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</si>
  <si>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</si>
  <si>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</si>
  <si>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</si>
  <si>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</si>
  <si>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</si>
  <si>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</si>
  <si>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</si>
  <si>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</si>
  <si>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</si>
  <si>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</si>
  <si>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</si>
  <si>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</si>
  <si>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</si>
  <si>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</si>
  <si>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</si>
  <si>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</si>
  <si>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</si>
  <si>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</si>
  <si>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</si>
  <si>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</si>
  <si>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</si>
  <si>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</si>
  <si>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</si>
  <si>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</si>
  <si>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</si>
  <si>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</si>
  <si>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</si>
  <si>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</si>
  <si>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</si>
  <si>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</si>
  <si>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</si>
  <si>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</si>
  <si>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</si>
  <si>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</si>
  <si>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</si>
  <si>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</si>
  <si>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</si>
  <si>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</si>
  <si>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</si>
  <si>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</si>
  <si>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</si>
  <si>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</si>
  <si>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</si>
  <si>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</si>
  <si>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</si>
  <si>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</si>
  <si>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</si>
  <si>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</si>
  <si>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</si>
  <si>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</si>
  <si>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</si>
  <si>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</si>
  <si>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</si>
  <si>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</si>
  <si>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</si>
  <si>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</si>
  <si>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</si>
  <si>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</si>
  <si>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</si>
  <si>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</si>
  <si>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</si>
  <si>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</si>
  <si>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</si>
  <si>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</si>
  <si>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</si>
  <si>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</si>
  <si>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</si>
  <si>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</si>
  <si>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</si>
  <si>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</si>
  <si>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</si>
  <si>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</si>
  <si>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</si>
  <si>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</si>
  <si>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</si>
  <si>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</si>
  <si>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</si>
  <si>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</si>
  <si>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</si>
  <si>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</si>
  <si>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</si>
  <si>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</si>
  <si>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</si>
  <si>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</si>
  <si>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</si>
  <si>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</si>
  <si>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</si>
  <si>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</si>
  <si>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</si>
  <si>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</si>
  <si>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</si>
  <si>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</si>
  <si>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</si>
  <si>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</si>
  <si>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</si>
  <si>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</si>
  <si>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</si>
  <si>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</si>
  <si>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</si>
  <si>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</si>
  <si>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</si>
  <si>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</si>
  <si>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</si>
  <si>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</si>
  <si>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</si>
  <si>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</si>
  <si>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</si>
  <si>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</si>
  <si>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</si>
  <si>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</si>
  <si>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</si>
  <si>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</si>
  <si>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</si>
  <si>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</si>
  <si>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</si>
  <si>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</si>
  <si>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</si>
  <si>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</si>
  <si>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</si>
  <si>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</si>
  <si>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</si>
  <si>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</si>
  <si>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</si>
  <si>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</si>
  <si>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</si>
  <si>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</si>
  <si>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</si>
  <si>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</si>
  <si>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</si>
  <si>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</si>
  <si>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</si>
  <si>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</si>
  <si>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</si>
  <si>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</si>
  <si>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</si>
  <si>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</si>
  <si>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</si>
  <si>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</si>
  <si>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</si>
  <si>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</si>
  <si>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</si>
  <si>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</si>
  <si>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</si>
  <si>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</si>
  <si>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</si>
  <si>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</si>
  <si>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</si>
  <si>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</si>
  <si>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</si>
  <si>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</si>
  <si>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</si>
  <si>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</si>
  <si>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</si>
  <si>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</si>
  <si>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</si>
  <si>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</si>
  <si>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</si>
  <si>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</si>
  <si>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</si>
  <si>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</si>
  <si>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</si>
  <si>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</si>
  <si>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</si>
  <si>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</si>
  <si>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</si>
  <si>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</si>
  <si>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</si>
  <si>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</si>
  <si>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</si>
  <si>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</si>
  <si>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</si>
  <si>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</si>
  <si>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</si>
  <si>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</si>
  <si>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</si>
  <si>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</si>
  <si>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</si>
  <si>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</si>
  <si>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</si>
  <si>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</si>
  <si>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</si>
  <si>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</si>
  <si>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</si>
  <si>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</si>
  <si>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</si>
  <si>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</si>
  <si>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</si>
  <si>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</si>
  <si>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</si>
  <si>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</si>
  <si>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</si>
  <si>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</si>
  <si>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</si>
  <si>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</si>
  <si>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</si>
  <si>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</si>
  <si>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</si>
  <si>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</si>
  <si>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</si>
  <si>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</si>
  <si>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</si>
  <si>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</si>
  <si>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</si>
  <si>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</si>
  <si>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</si>
  <si>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</si>
  <si>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</si>
  <si>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</si>
  <si>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</si>
  <si>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</si>
  <si>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</si>
  <si>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</si>
  <si>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</si>
  <si>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</si>
  <si>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</si>
  <si>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</si>
  <si>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</si>
  <si>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</si>
  <si>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</si>
  <si>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</si>
  <si>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</si>
  <si>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</si>
  <si>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</si>
  <si>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</si>
  <si>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</si>
  <si>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</si>
  <si>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</si>
  <si>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</si>
  <si>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</si>
  <si>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</si>
  <si>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</si>
  <si>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</si>
  <si>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</si>
  <si>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</si>
  <si>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</si>
  <si>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</si>
  <si>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</si>
  <si>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</si>
  <si>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</si>
  <si>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</si>
  <si>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</si>
  <si>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</si>
  <si>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</si>
  <si>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</si>
  <si>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</si>
  <si>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</si>
  <si>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</si>
  <si>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</si>
  <si>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</si>
  <si>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</si>
  <si>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</si>
  <si>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</si>
  <si>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</si>
  <si>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</si>
  <si>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</si>
  <si>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</si>
  <si>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</si>
  <si>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</si>
  <si>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</si>
  <si>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</si>
  <si>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</si>
  <si>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</si>
  <si>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</si>
  <si>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</si>
  <si>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</si>
  <si>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</si>
  <si>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</si>
  <si>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</si>
  <si>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</si>
  <si>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</si>
  <si>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</si>
  <si>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</si>
  <si>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</si>
  <si>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</si>
  <si>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</si>
  <si>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</si>
  <si>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</si>
  <si>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</si>
  <si>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</si>
  <si>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</si>
  <si>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</si>
  <si>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</si>
  <si>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</si>
  <si>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</si>
  <si>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</si>
  <si>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</si>
  <si>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</si>
  <si>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</si>
  <si>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</si>
  <si>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</si>
  <si>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</si>
  <si>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</si>
  <si>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</si>
  <si>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</si>
  <si>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</si>
  <si>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</si>
  <si>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</si>
  <si>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</si>
  <si>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</si>
  <si>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</si>
  <si>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</si>
  <si>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</si>
  <si>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</si>
  <si>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</si>
  <si>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</si>
  <si>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</si>
  <si>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</si>
  <si>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</si>
  <si>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</si>
  <si>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</si>
  <si>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</si>
  <si>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</si>
  <si>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</si>
  <si>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</si>
  <si>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</si>
  <si>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</si>
  <si>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</si>
  <si>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</si>
  <si>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</si>
  <si>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</si>
  <si>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</si>
  <si>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</si>
  <si>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</si>
  <si>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</si>
  <si>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</si>
  <si>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</si>
  <si>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</si>
  <si>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</si>
  <si>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</si>
  <si>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</si>
  <si>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</si>
  <si>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</si>
  <si>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</si>
  <si>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</si>
  <si>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</si>
  <si>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</si>
  <si>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</si>
  <si>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</si>
  <si>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</si>
  <si>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</si>
  <si>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</si>
  <si>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</si>
  <si>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</si>
  <si>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</si>
  <si>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</si>
  <si>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</si>
  <si>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</si>
  <si>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</si>
  <si>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</si>
  <si>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</si>
  <si>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</si>
  <si>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</si>
  <si>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</si>
  <si>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</si>
  <si>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</si>
  <si>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</si>
  <si>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</si>
  <si>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</si>
  <si>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</si>
  <si>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</si>
  <si>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</si>
  <si>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</si>
  <si>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</si>
  <si>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</si>
  <si>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</si>
  <si>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</si>
  <si>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</si>
  <si>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</si>
  <si>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</si>
  <si>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</si>
  <si>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</si>
  <si>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</si>
  <si>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</si>
  <si>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</si>
  <si>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</si>
  <si>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</si>
  <si>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</si>
  <si>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</si>
  <si>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</si>
  <si>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</si>
  <si>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</si>
  <si>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</si>
  <si>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</si>
  <si>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</si>
  <si>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</si>
  <si>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</si>
  <si>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</si>
  <si>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</si>
  <si>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</si>
  <si>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</si>
  <si>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</si>
  <si>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</si>
  <si>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</si>
  <si>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</si>
  <si>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</si>
  <si>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</si>
  <si>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</si>
  <si>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</si>
  <si>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</si>
  <si>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</si>
  <si>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</si>
  <si>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</si>
  <si>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</si>
  <si>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</si>
  <si>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</si>
  <si>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</si>
  <si>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</si>
  <si>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</si>
  <si>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</si>
  <si>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</si>
  <si>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</si>
  <si>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</si>
  <si>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</si>
  <si>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</si>
  <si>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</si>
  <si>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</si>
  <si>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</si>
  <si>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</si>
  <si>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</si>
  <si>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</si>
  <si>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</si>
  <si>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</si>
  <si>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</si>
  <si>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</si>
  <si>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</si>
  <si>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</si>
  <si>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</si>
  <si>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</si>
  <si>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</si>
  <si>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</si>
  <si>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</si>
  <si>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</si>
  <si>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</si>
  <si>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</si>
  <si>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</si>
  <si>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</si>
  <si>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</si>
  <si>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</si>
  <si>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</si>
  <si>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</si>
  <si>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</si>
  <si>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</si>
  <si>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</si>
  <si>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</si>
  <si>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</si>
  <si>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</si>
  <si>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</si>
  <si>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</si>
  <si>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</si>
  <si>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</si>
  <si>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</si>
  <si>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</si>
  <si>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</si>
  <si>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</si>
  <si>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</si>
  <si>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</si>
  <si>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</si>
  <si>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</si>
  <si>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</si>
  <si>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</si>
  <si>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</si>
  <si>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</si>
  <si>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</si>
  <si>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</si>
  <si>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</si>
  <si>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</si>
  <si>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</si>
  <si>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</si>
  <si>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</si>
  <si>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</si>
  <si>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</si>
  <si>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</si>
  <si>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</si>
  <si>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</si>
  <si>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</si>
  <si>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</si>
  <si>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</si>
  <si>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</si>
  <si>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</si>
  <si>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</si>
  <si>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</si>
  <si>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</si>
  <si>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</si>
  <si>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</si>
  <si>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</si>
  <si>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</si>
  <si>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</si>
  <si>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</si>
  <si>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</si>
  <si>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</si>
  <si>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</si>
  <si>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</si>
  <si>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</si>
  <si>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</si>
  <si>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</si>
  <si>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</si>
  <si>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</si>
  <si>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</si>
  <si>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</si>
  <si>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</si>
  <si>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</si>
  <si>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</si>
  <si>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</si>
  <si>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</si>
  <si>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</si>
  <si>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</si>
  <si>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</si>
  <si>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</si>
  <si>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</si>
  <si>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</si>
  <si>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</si>
  <si>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</si>
  <si>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</si>
  <si>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</si>
  <si>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</si>
  <si>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</si>
  <si>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</si>
  <si>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</si>
  <si>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</si>
  <si>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</si>
  <si>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</si>
  <si>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</si>
  <si>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</si>
  <si>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</si>
  <si>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</si>
  <si>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</si>
  <si>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</si>
  <si>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</si>
  <si>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</si>
  <si>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</si>
  <si>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</si>
  <si>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</si>
  <si>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</si>
  <si>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</si>
  <si>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</si>
  <si>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</si>
  <si>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</si>
  <si>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</si>
  <si>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</si>
  <si>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</si>
  <si>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</si>
  <si>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</si>
  <si>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</si>
  <si>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</si>
  <si>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</si>
  <si>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</si>
  <si>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</si>
  <si>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</si>
  <si>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</si>
  <si>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</si>
  <si>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</si>
  <si>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</si>
  <si>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</si>
  <si>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</si>
  <si>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</si>
  <si>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</si>
  <si>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</si>
  <si>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</si>
  <si>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</si>
  <si>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</si>
  <si>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</si>
  <si>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</si>
  <si>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</si>
  <si>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</si>
  <si>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</si>
  <si>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</si>
  <si>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</si>
  <si>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</si>
  <si>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</si>
  <si>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</si>
  <si>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</si>
  <si>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</si>
  <si>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</si>
  <si>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</si>
  <si>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</si>
  <si>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</si>
  <si>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</si>
  <si>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</si>
  <si>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</si>
  <si>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</si>
  <si>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</si>
  <si>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</si>
  <si>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</si>
  <si>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</si>
  <si>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</si>
  <si>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</si>
  <si>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</si>
  <si>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</si>
  <si>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</si>
  <si>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</si>
  <si>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</si>
  <si>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</si>
  <si>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</si>
  <si>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</si>
  <si>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</si>
  <si>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</si>
  <si>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</si>
  <si>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</si>
  <si>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</si>
  <si>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</si>
  <si>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</si>
  <si>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</si>
  <si>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</si>
  <si>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</si>
  <si>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</si>
  <si>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</si>
  <si>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</si>
  <si>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</si>
  <si>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</si>
  <si>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</si>
  <si>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</si>
  <si>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</si>
  <si>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</si>
  <si>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</si>
  <si>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</si>
  <si>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</si>
  <si>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</si>
  <si>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</si>
  <si>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</si>
  <si>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</si>
  <si>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</si>
  <si>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</si>
  <si>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</si>
  <si>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</si>
  <si>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</si>
  <si>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</si>
  <si>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</si>
  <si>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</si>
  <si>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</si>
  <si>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</si>
  <si>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</si>
  <si>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</si>
  <si>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</si>
  <si>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</si>
  <si>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</si>
  <si>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</si>
  <si>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</si>
  <si>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</si>
  <si>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</si>
  <si>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</si>
  <si>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</si>
  <si>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</si>
  <si>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</si>
  <si>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</si>
  <si>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</si>
  <si>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</si>
  <si>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</si>
  <si>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</si>
  <si>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</si>
  <si>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</si>
  <si>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</si>
  <si>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</si>
  <si>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</si>
  <si>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</si>
  <si>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</si>
  <si>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</si>
  <si>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</si>
  <si>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</si>
  <si>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</si>
  <si>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</si>
  <si>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</si>
  <si>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</si>
  <si>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</si>
  <si>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</si>
  <si>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</si>
  <si>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</si>
  <si>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</si>
  <si>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</si>
  <si>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</si>
  <si>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</si>
  <si>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</si>
  <si>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</si>
  <si>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</si>
  <si>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</si>
  <si>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</si>
  <si>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</si>
  <si>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</si>
  <si>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</si>
  <si>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</si>
  <si>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</si>
  <si>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</si>
  <si>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</si>
  <si>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</si>
  <si>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</si>
  <si>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</si>
  <si>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</si>
  <si>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</si>
  <si>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</si>
  <si>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</si>
  <si>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</si>
  <si>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</si>
  <si>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</si>
  <si>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</si>
  <si>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</si>
  <si>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</si>
  <si>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</si>
  <si>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</si>
  <si>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</si>
  <si>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</si>
  <si>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</si>
  <si>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</si>
  <si>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</si>
  <si>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</si>
  <si>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</si>
  <si>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</si>
  <si>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</si>
  <si>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</si>
  <si>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</si>
  <si>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</si>
  <si>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</si>
  <si>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</si>
  <si>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</si>
  <si>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</si>
  <si>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</si>
  <si>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</si>
  <si>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</si>
  <si>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</si>
  <si>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</si>
  <si>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</si>
  <si>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</si>
  <si>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</si>
  <si>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</si>
  <si>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</si>
  <si>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</si>
  <si>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</si>
  <si>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</si>
  <si>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</si>
  <si>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</si>
  <si>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</si>
  <si>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</si>
  <si>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</si>
  <si>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</si>
  <si>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</si>
  <si>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</si>
  <si>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</si>
  <si>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</si>
  <si>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</si>
  <si>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</si>
  <si>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</si>
  <si>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</si>
  <si>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</si>
  <si>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</si>
  <si>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</si>
  <si>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</si>
  <si>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</si>
  <si>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</si>
  <si>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</si>
  <si>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</si>
  <si>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</si>
  <si>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</si>
  <si>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</si>
  <si>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</si>
  <si>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</si>
  <si>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</si>
  <si>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</si>
  <si>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</si>
  <si>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</si>
  <si>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</si>
  <si>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</si>
  <si>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</si>
  <si>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</si>
  <si>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</si>
  <si>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</si>
  <si>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</si>
  <si>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</si>
  <si>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</si>
  <si>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</si>
  <si>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</si>
  <si>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</si>
  <si>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</si>
  <si>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</si>
  <si>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</si>
  <si>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</si>
  <si>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</si>
  <si>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</si>
  <si>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</si>
  <si>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</si>
  <si>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</si>
  <si>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</si>
  <si>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</si>
  <si>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</si>
  <si>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</si>
  <si>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</si>
  <si>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</si>
  <si>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</si>
  <si>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</si>
  <si>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</si>
  <si>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</si>
  <si>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</si>
  <si>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</si>
  <si>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</si>
  <si>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</si>
  <si>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</si>
  <si>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</si>
  <si>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</si>
  <si>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</si>
  <si>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</si>
  <si>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</si>
  <si>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</si>
  <si>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</si>
  <si>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</si>
  <si>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</si>
  <si>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</si>
  <si>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</si>
  <si>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</si>
  <si>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</si>
  <si>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</si>
  <si>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</si>
  <si>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</si>
  <si>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</si>
  <si>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</si>
  <si>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</si>
  <si>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</si>
  <si>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</si>
  <si>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</si>
  <si>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</si>
  <si>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</si>
  <si>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</si>
  <si>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</si>
  <si>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</si>
  <si>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</si>
  <si>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</si>
  <si>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</si>
  <si>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</si>
  <si>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</si>
  <si>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</si>
  <si>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</si>
  <si>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</si>
  <si>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</si>
  <si>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</si>
  <si>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</si>
  <si>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</si>
  <si>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</si>
  <si>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</si>
  <si>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</si>
  <si>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</si>
  <si>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</si>
  <si>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</si>
  <si>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</si>
  <si>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</si>
  <si>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</si>
  <si>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</si>
  <si>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</si>
  <si>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</si>
  <si>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</si>
  <si>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</si>
  <si>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</si>
  <si>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</si>
  <si>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</si>
  <si>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</si>
  <si>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</si>
  <si>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</si>
  <si>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</si>
  <si>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</si>
  <si>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</si>
  <si>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</si>
  <si>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</si>
  <si>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</si>
  <si>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</si>
  <si>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</si>
  <si>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</si>
  <si>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</si>
  <si>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</si>
  <si>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</si>
  <si>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</si>
  <si>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</si>
  <si>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</si>
  <si>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</si>
  <si>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</si>
  <si>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</si>
  <si>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</si>
  <si>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</si>
  <si>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</si>
  <si>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</si>
  <si>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</si>
  <si>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</si>
  <si>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</si>
  <si>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</si>
  <si>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</si>
  <si>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</si>
  <si>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</si>
  <si>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</si>
  <si>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</si>
  <si>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</si>
  <si>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</si>
  <si>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</si>
  <si>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</si>
  <si>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</si>
  <si>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</si>
  <si>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</si>
  <si>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</si>
  <si>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</si>
  <si>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</si>
  <si>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</si>
  <si>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</si>
  <si>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</si>
  <si>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</si>
  <si>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</si>
  <si>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</si>
  <si>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</si>
  <si>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</si>
  <si>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</si>
  <si>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</si>
  <si>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</si>
  <si>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</si>
  <si>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</si>
  <si>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</si>
  <si>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</si>
  <si>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</si>
  <si>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</si>
  <si>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</si>
  <si>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</si>
  <si>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</si>
  <si>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</si>
  <si>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</si>
  <si>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</si>
  <si>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</si>
  <si>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</si>
  <si>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</si>
  <si>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</si>
  <si>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</si>
  <si>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</si>
  <si>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</si>
  <si>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</si>
  <si>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</si>
  <si>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</si>
  <si>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</si>
  <si>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</si>
  <si>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</si>
  <si>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</si>
  <si>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</si>
  <si>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</si>
  <si>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</si>
  <si>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</si>
  <si>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</si>
  <si>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</si>
  <si>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</si>
  <si>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</si>
  <si>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</si>
  <si>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</si>
  <si>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</si>
  <si>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</si>
  <si>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</si>
  <si>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</si>
  <si>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</si>
  <si>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</si>
  <si>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</si>
  <si>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</si>
  <si>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</si>
  <si>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</si>
  <si>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</si>
  <si>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</si>
  <si>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</si>
  <si>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</si>
  <si>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</si>
  <si>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</si>
  <si>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</si>
  <si>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</si>
  <si>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</si>
  <si>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</si>
  <si>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</si>
  <si>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</si>
  <si>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</si>
  <si>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</si>
  <si>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</si>
  <si>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</si>
  <si>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</si>
  <si>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</si>
  <si>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</si>
  <si>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</si>
  <si>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</si>
  <si>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</si>
  <si>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</si>
  <si>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</si>
  <si>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</si>
  <si>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</si>
  <si>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</si>
  <si>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</si>
  <si>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</si>
  <si>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</si>
  <si>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</si>
  <si>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</si>
  <si>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</si>
  <si>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</si>
  <si>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</si>
  <si>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</si>
  <si>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</si>
  <si>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</si>
  <si>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</si>
  <si>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</si>
  <si>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</si>
  <si>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</si>
  <si>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</si>
  <si>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</si>
  <si>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</si>
  <si>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</si>
  <si>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</si>
  <si>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</si>
  <si>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</si>
  <si>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</si>
  <si>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</si>
  <si>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</si>
  <si>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</si>
  <si>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</si>
  <si>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</si>
  <si>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</si>
  <si>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</si>
  <si>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</si>
  <si>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</si>
  <si>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</si>
  <si>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</si>
  <si>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</si>
  <si>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</si>
  <si>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</si>
  <si>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</si>
  <si>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</si>
  <si>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</si>
  <si>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</si>
  <si>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</si>
  <si>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</si>
  <si>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</si>
  <si>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</si>
  <si>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</si>
  <si>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</si>
  <si>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</si>
  <si>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</si>
  <si>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</si>
  <si>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</si>
  <si>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</si>
  <si>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</si>
  <si>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</si>
  <si>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</si>
  <si>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</si>
  <si>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</si>
  <si>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</si>
  <si>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</si>
  <si>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</si>
  <si>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</si>
  <si>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</si>
  <si>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</si>
  <si>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</si>
  <si>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</si>
  <si>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</si>
  <si>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</si>
  <si>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</si>
  <si>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</si>
  <si>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</si>
  <si>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</si>
  <si>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</si>
  <si>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</si>
  <si>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</si>
  <si>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</si>
  <si>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</si>
  <si>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</si>
  <si>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</si>
  <si>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</si>
  <si>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</si>
  <si>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</si>
  <si>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</si>
  <si>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</si>
  <si>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</si>
  <si>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</si>
  <si>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</si>
  <si>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</si>
  <si>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</si>
  <si>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</si>
  <si>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</si>
  <si>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</si>
  <si>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</si>
  <si>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</si>
  <si>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</si>
  <si>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</si>
  <si>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</si>
  <si>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</si>
  <si>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</si>
  <si>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</si>
  <si>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</si>
  <si>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</si>
  <si>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</si>
  <si>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</si>
  <si>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</si>
  <si>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</si>
  <si>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</si>
  <si>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</si>
  <si>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</si>
  <si>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</si>
  <si>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</si>
  <si>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</si>
  <si>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</si>
  <si>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</si>
  <si>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</si>
  <si>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</si>
  <si>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</si>
  <si>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</si>
  <si>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</si>
  <si>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</si>
  <si>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</si>
  <si>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</si>
  <si>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</si>
  <si>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</si>
  <si>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</si>
  <si>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</si>
  <si>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</si>
  <si>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</si>
  <si>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</si>
  <si>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</si>
  <si>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</si>
  <si>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</si>
  <si>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</si>
  <si>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</si>
  <si>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</si>
  <si>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</si>
  <si>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</si>
  <si>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</si>
  <si>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</si>
  <si>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</si>
  <si>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</si>
  <si>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</si>
  <si>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</si>
  <si>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</si>
  <si>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</si>
  <si>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</si>
  <si>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</si>
  <si>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</si>
  <si>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</si>
  <si>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</si>
  <si>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</si>
  <si>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</si>
  <si>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</si>
  <si>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</si>
  <si>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</si>
  <si>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</si>
  <si>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</si>
  <si>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</si>
  <si>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</si>
  <si>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</si>
  <si>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</si>
  <si>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</si>
  <si>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</si>
  <si>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</si>
  <si>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</si>
  <si>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</si>
  <si>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</si>
  <si>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</si>
  <si>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</si>
  <si>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</si>
  <si>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</si>
  <si>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</si>
  <si>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</si>
  <si>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</si>
  <si>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</si>
  <si>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</si>
  <si>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</si>
  <si>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</si>
  <si>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</si>
  <si>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</si>
  <si>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</si>
  <si>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</si>
  <si>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</si>
  <si>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</si>
  <si>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</si>
  <si>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</si>
  <si>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</si>
  <si>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</si>
  <si>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</si>
  <si>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</si>
  <si>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</si>
  <si>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</si>
  <si>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</si>
  <si>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</si>
  <si>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</si>
  <si>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</si>
  <si>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</si>
  <si>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</si>
  <si>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</si>
  <si>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</si>
  <si>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</si>
  <si>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</si>
  <si>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</si>
  <si>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</si>
  <si>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</si>
  <si>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</si>
  <si>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</si>
  <si>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</si>
  <si>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</si>
  <si>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</si>
  <si>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</si>
  <si>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</si>
  <si>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</si>
  <si>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</si>
  <si>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</si>
  <si>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</si>
  <si>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</si>
  <si>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</si>
  <si>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</si>
  <si>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</si>
  <si>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</si>
  <si>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</si>
  <si>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</si>
  <si>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</si>
  <si>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</si>
  <si>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</si>
  <si>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</si>
  <si>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</si>
  <si>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</si>
  <si>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</si>
  <si>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</si>
  <si>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</si>
  <si>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</si>
  <si>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</si>
  <si>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</si>
  <si>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</si>
  <si>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</si>
  <si>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</si>
  <si>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</si>
  <si>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</si>
  <si>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</si>
  <si>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</si>
  <si>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</si>
  <si>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</si>
  <si>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</si>
  <si>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</si>
  <si>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</si>
  <si>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</si>
  <si>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</si>
  <si>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</si>
  <si>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</si>
  <si>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</si>
  <si>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</si>
  <si>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</si>
  <si>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</si>
  <si>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</si>
  <si>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</si>
  <si>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</si>
  <si>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</si>
  <si>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</si>
  <si>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</si>
  <si>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</si>
  <si>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</si>
  <si>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</si>
  <si>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</si>
  <si>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</si>
  <si>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</si>
  <si>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</si>
  <si>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</si>
  <si>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</si>
  <si>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</si>
  <si>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</si>
  <si>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</si>
  <si>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</si>
  <si>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</si>
  <si>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</si>
  <si>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</si>
  <si>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</si>
  <si>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</si>
  <si>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</si>
  <si>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</si>
  <si>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</si>
  <si>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</si>
  <si>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</si>
  <si>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</si>
  <si>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</si>
  <si>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</si>
  <si>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</si>
  <si>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</si>
  <si>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</si>
  <si>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</si>
  <si>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</si>
  <si>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</si>
  <si>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</si>
  <si>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</si>
  <si>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</si>
  <si>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</si>
  <si>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</si>
  <si>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</si>
  <si>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</si>
  <si>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</si>
  <si>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</si>
  <si>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</si>
  <si>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</si>
  <si>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</si>
  <si>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</si>
  <si>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</si>
  <si>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</si>
  <si>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</si>
  <si>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</si>
  <si>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</si>
  <si>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</si>
  <si>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</si>
  <si>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</si>
  <si>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</si>
  <si>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</si>
  <si>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</si>
  <si>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</si>
  <si>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</si>
  <si>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</si>
  <si>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</si>
  <si>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</si>
  <si>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</si>
  <si>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</si>
  <si>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</si>
  <si>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</si>
  <si>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</si>
  <si>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</si>
  <si>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</si>
  <si>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</si>
  <si>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</si>
  <si>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</si>
  <si>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</si>
  <si>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</si>
  <si>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</si>
  <si>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</si>
  <si>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</si>
  <si>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</si>
  <si>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</si>
  <si>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</si>
  <si>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</si>
  <si>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</si>
  <si>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</si>
  <si>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</si>
  <si>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</si>
  <si>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</si>
  <si>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</si>
  <si>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</si>
  <si>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</si>
  <si>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</si>
  <si>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</si>
  <si>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</si>
  <si>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</si>
  <si>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</si>
  <si>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</si>
  <si>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</si>
  <si>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</si>
  <si>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</si>
  <si>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</si>
  <si>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</si>
  <si>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</si>
  <si>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</si>
  <si>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</si>
  <si>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</si>
  <si>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</si>
  <si>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</si>
  <si>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</si>
  <si>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</si>
  <si>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</si>
  <si>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</si>
  <si>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</si>
  <si>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</si>
  <si>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</si>
  <si>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</si>
  <si>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</si>
  <si>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</si>
  <si>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</si>
  <si>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</si>
  <si>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</si>
  <si>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</si>
  <si>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</si>
  <si>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</si>
  <si>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</si>
  <si>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</si>
  <si>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</si>
  <si>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</si>
  <si>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</si>
  <si>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</si>
  <si>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</si>
  <si>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</si>
  <si>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</si>
  <si>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</si>
  <si>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</si>
  <si>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</si>
  <si>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</si>
  <si>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</si>
  <si>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</si>
  <si>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</si>
  <si>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</si>
  <si>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</si>
  <si>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</si>
  <si>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</si>
  <si>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</si>
  <si>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</si>
  <si>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</si>
  <si>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</si>
  <si>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</si>
  <si>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</si>
  <si>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</si>
  <si>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</si>
  <si>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</si>
  <si>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</si>
  <si>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</si>
  <si>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</si>
  <si>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</si>
  <si>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</si>
  <si>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</si>
  <si>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</si>
  <si>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</si>
  <si>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</si>
  <si>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</si>
  <si>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</si>
  <si>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</si>
  <si>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</si>
  <si>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</si>
  <si>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</si>
  <si>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</si>
  <si>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</si>
  <si>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</si>
  <si>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</si>
  <si>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</si>
  <si>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</si>
  <si>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</si>
  <si>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</si>
  <si>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</si>
  <si>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</si>
  <si>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</si>
  <si>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</si>
  <si>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</si>
  <si>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</si>
  <si>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</si>
  <si>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</si>
  <si>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</si>
  <si>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</si>
  <si>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</si>
  <si>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</si>
  <si>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</si>
  <si>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</si>
  <si>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</si>
  <si>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</si>
  <si>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</si>
  <si>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</si>
  <si>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</si>
  <si>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</si>
  <si>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</si>
  <si>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</si>
  <si>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</si>
  <si>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</si>
  <si>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</si>
  <si>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</si>
  <si>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</si>
  <si>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</si>
  <si>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</si>
  <si>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</si>
  <si>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</si>
  <si>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</si>
  <si>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</si>
  <si>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</si>
  <si>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</si>
  <si>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</si>
  <si>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</si>
  <si>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</si>
  <si>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</si>
  <si>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</si>
  <si>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</si>
  <si>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</si>
  <si>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</si>
  <si>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</si>
  <si>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</si>
  <si>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</si>
  <si>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</si>
  <si>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</si>
  <si>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</si>
  <si>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</si>
  <si>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</si>
  <si>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</si>
  <si>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</si>
  <si>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</si>
  <si>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</si>
  <si>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</si>
  <si>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</si>
  <si>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</si>
  <si>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</si>
  <si>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</si>
  <si>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</si>
  <si>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</si>
  <si>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</si>
  <si>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</si>
  <si>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</si>
  <si>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</si>
  <si>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</si>
  <si>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</si>
  <si>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</si>
  <si>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</si>
  <si>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</si>
  <si>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</si>
  <si>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</si>
  <si>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</si>
  <si>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</si>
  <si>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</si>
  <si>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</si>
  <si>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</si>
  <si>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</si>
  <si>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</si>
  <si>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</si>
  <si>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</si>
  <si>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</si>
  <si>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</si>
  <si>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</si>
  <si>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</si>
  <si>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</si>
  <si>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</si>
  <si>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</si>
  <si>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</si>
  <si>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</si>
  <si>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</si>
  <si>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</si>
  <si>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</si>
  <si>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</si>
  <si>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</si>
  <si>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</si>
  <si>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</si>
  <si>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</si>
  <si>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</si>
  <si>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</si>
  <si>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</si>
  <si>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</si>
  <si>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</si>
  <si>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</si>
  <si>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</si>
  <si>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</si>
  <si>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</si>
  <si>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</si>
  <si>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</si>
  <si>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</si>
  <si>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</si>
  <si>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</si>
  <si>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</si>
  <si>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</si>
  <si>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</si>
  <si>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</si>
  <si>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</si>
  <si>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</si>
  <si>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</si>
  <si>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</si>
  <si>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</si>
  <si>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</si>
  <si>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</si>
  <si>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</si>
  <si>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</si>
  <si>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</si>
  <si>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</si>
  <si>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</si>
  <si>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</si>
  <si>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</si>
  <si>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</si>
  <si>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</si>
  <si>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</si>
  <si>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</si>
  <si>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</si>
  <si>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</si>
  <si>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</si>
  <si>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</si>
  <si>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</si>
  <si>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</si>
  <si>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</si>
  <si>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</si>
  <si>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</si>
  <si>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</si>
  <si>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</si>
  <si>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</si>
  <si>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</si>
  <si>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</si>
  <si>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</si>
  <si>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</si>
  <si>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</si>
  <si>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</si>
  <si>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</si>
  <si>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</si>
  <si>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</si>
  <si>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</si>
  <si>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</si>
  <si>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</si>
  <si>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</si>
  <si>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</si>
  <si>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</si>
  <si>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</si>
  <si>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</si>
  <si>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</si>
  <si>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</si>
  <si>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</si>
  <si>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</si>
  <si>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</si>
  <si>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</si>
  <si>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</si>
  <si>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</si>
  <si>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</si>
  <si>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</si>
  <si>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</si>
  <si>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</si>
  <si>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</si>
  <si>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</si>
  <si>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</si>
  <si>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</si>
  <si>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</si>
  <si>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</si>
  <si>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</si>
  <si>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</si>
  <si>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</si>
  <si>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</si>
  <si>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</si>
  <si>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</si>
  <si>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</si>
  <si>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</si>
  <si>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</si>
  <si>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</si>
  <si>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</si>
  <si>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</si>
  <si>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</si>
  <si>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</si>
  <si>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</si>
  <si>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</si>
  <si>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</si>
  <si>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</si>
  <si>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</si>
  <si>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</si>
  <si>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</si>
  <si>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</si>
  <si>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</si>
  <si>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</si>
  <si>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</si>
  <si>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</si>
  <si>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</si>
  <si>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</si>
  <si>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</si>
  <si>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</si>
  <si>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</si>
  <si>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</si>
  <si>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</si>
  <si>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</si>
  <si>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</si>
  <si>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</si>
  <si>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</si>
  <si>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</si>
  <si>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</si>
  <si>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</si>
  <si>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</si>
  <si>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</si>
  <si>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</si>
  <si>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</si>
  <si>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</si>
  <si>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</si>
  <si>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</si>
  <si>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</si>
  <si>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</si>
  <si>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</si>
  <si>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</si>
  <si>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</si>
  <si>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</si>
  <si>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</si>
  <si>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</si>
  <si>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</si>
  <si>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</si>
  <si>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</si>
  <si>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</si>
  <si>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</si>
  <si>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</si>
  <si>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</si>
  <si>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</si>
  <si>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</si>
  <si>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</si>
  <si>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</si>
  <si>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</si>
  <si>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</si>
  <si>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</si>
  <si>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</si>
  <si>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</si>
  <si>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</si>
  <si>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</si>
  <si>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</si>
  <si>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</si>
  <si>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</si>
  <si>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</si>
  <si>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</si>
  <si>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</si>
  <si>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</si>
  <si>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</si>
  <si>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</si>
  <si>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</si>
  <si>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</si>
  <si>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</si>
  <si>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</si>
  <si>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</si>
  <si>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</si>
  <si>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</si>
  <si>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</si>
  <si>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</si>
  <si>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</si>
  <si>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</si>
  <si>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</si>
  <si>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</si>
  <si>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</si>
  <si>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</si>
  <si>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</si>
  <si>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</si>
  <si>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</si>
  <si>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</si>
  <si>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</si>
  <si>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</si>
  <si>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</si>
  <si>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</si>
  <si>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</si>
  <si>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</si>
  <si>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</si>
  <si>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</si>
  <si>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</si>
  <si>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</si>
  <si>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</si>
  <si>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</si>
  <si>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</si>
  <si>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</si>
  <si>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</si>
  <si>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</si>
  <si>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</si>
  <si>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</si>
  <si>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</si>
  <si>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</si>
  <si>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</si>
  <si>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</si>
  <si>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</si>
  <si>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</si>
  <si>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</si>
  <si>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</si>
  <si>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</si>
  <si>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</si>
  <si>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</si>
  <si>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</si>
  <si>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</si>
  <si>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</si>
  <si>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</si>
  <si>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</si>
  <si>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</si>
  <si>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</si>
  <si>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</si>
  <si>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</si>
  <si>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</si>
  <si>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</si>
  <si>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</si>
  <si>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</si>
  <si>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</si>
  <si>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</si>
  <si>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</si>
  <si>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</si>
  <si>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</si>
  <si>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</si>
  <si>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</si>
  <si>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</si>
  <si>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</si>
  <si>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</si>
  <si>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</si>
  <si>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</si>
  <si>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</si>
  <si>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</si>
  <si>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</si>
  <si>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</si>
  <si>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</si>
  <si>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</si>
  <si>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</si>
  <si>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</si>
  <si>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</si>
  <si>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</si>
  <si>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</si>
  <si>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</si>
  <si>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</si>
  <si>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</si>
  <si>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</si>
  <si>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</si>
  <si>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</si>
  <si>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</si>
  <si>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</si>
  <si>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</si>
  <si>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</si>
  <si>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</si>
  <si>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</si>
  <si>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</si>
  <si>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</si>
  <si>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</si>
  <si>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</si>
  <si>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</si>
  <si>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</si>
  <si>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</si>
  <si>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</si>
  <si>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</si>
  <si>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</si>
  <si>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</si>
  <si>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</si>
  <si>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</si>
  <si>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</si>
  <si>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</si>
  <si>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</si>
  <si>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</si>
  <si>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</si>
  <si>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</si>
  <si>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</si>
  <si>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</si>
  <si>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</si>
  <si>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</si>
  <si>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</si>
  <si>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</si>
  <si>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</si>
  <si>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</si>
  <si>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</si>
  <si>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</si>
  <si>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</si>
  <si>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</si>
  <si>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</si>
  <si>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</si>
  <si>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</si>
  <si>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</si>
  <si>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</si>
  <si>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</si>
  <si>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</si>
  <si>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</si>
  <si>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</si>
  <si>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</si>
  <si>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</si>
  <si>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</si>
  <si>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</si>
  <si>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</si>
  <si>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</si>
  <si>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</si>
  <si>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</si>
  <si>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</si>
  <si>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</si>
  <si>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</si>
  <si>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</si>
  <si>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</si>
  <si>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</si>
  <si>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</si>
  <si>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</si>
  <si>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</si>
  <si>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</si>
  <si>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</si>
  <si>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</si>
  <si>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</si>
  <si>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</si>
  <si>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</si>
  <si>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</si>
  <si>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</si>
  <si>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</si>
  <si>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</si>
  <si>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</si>
  <si>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</si>
  <si>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</si>
  <si>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</si>
  <si>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</si>
  <si>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</si>
  <si>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</si>
  <si>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</si>
  <si>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</si>
  <si>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</si>
  <si>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</si>
  <si>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</si>
  <si>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</si>
  <si>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</si>
  <si>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</si>
  <si>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</si>
  <si>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</si>
  <si>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</si>
  <si>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</si>
  <si>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</si>
  <si>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</si>
  <si>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</si>
  <si>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</si>
  <si>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</si>
  <si>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</si>
  <si>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</si>
  <si>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</si>
  <si>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</si>
  <si>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</si>
  <si>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</si>
  <si>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</si>
  <si>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</si>
  <si>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</si>
  <si>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</si>
  <si>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</si>
  <si>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</si>
  <si>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</si>
  <si>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</si>
  <si>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</si>
  <si>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</si>
  <si>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</si>
  <si>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</si>
  <si>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</si>
  <si>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</si>
  <si>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</si>
  <si>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</si>
  <si>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</si>
  <si>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</si>
  <si>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</si>
  <si>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</si>
  <si>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</si>
  <si>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</si>
  <si>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</si>
  <si>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</si>
  <si>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</si>
  <si>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</si>
  <si>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</si>
  <si>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</si>
  <si>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</si>
  <si>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</si>
  <si>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</si>
  <si>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</si>
  <si>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</si>
  <si>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</si>
  <si>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</si>
  <si>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</si>
  <si>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</si>
  <si>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</si>
  <si>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</si>
  <si>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</si>
  <si>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</si>
  <si>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</si>
  <si>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</si>
  <si>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</si>
  <si>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</si>
  <si>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</si>
  <si>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</si>
  <si>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</si>
  <si>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</si>
  <si>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</si>
  <si>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</si>
  <si>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</si>
  <si>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</si>
  <si>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</si>
  <si>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</si>
  <si>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</si>
  <si>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</si>
  <si>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</si>
  <si>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</si>
  <si>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</si>
  <si>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</si>
  <si>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</si>
  <si>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</si>
  <si>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</si>
  <si>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</si>
  <si>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</si>
  <si>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</si>
  <si>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</si>
  <si>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</si>
  <si>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</si>
  <si>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</si>
  <si>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</si>
  <si>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</si>
  <si>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</si>
  <si>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</si>
  <si>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</si>
  <si>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</si>
  <si>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</si>
  <si>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</si>
  <si>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</si>
  <si>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</si>
  <si>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</si>
  <si>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</si>
  <si>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</si>
  <si>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</si>
  <si>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</si>
  <si>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</si>
  <si>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</si>
  <si>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</si>
  <si>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</si>
  <si>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</si>
  <si>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</si>
  <si>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</si>
  <si>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</si>
  <si>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</si>
  <si>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</si>
  <si>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</si>
  <si>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</si>
  <si>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</si>
  <si>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</si>
  <si>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</si>
  <si>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</si>
  <si>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</si>
  <si>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</si>
  <si>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</si>
  <si>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</si>
  <si>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</si>
  <si>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</si>
  <si>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</si>
  <si>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</si>
  <si>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</si>
  <si>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</si>
  <si>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</si>
  <si>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</si>
  <si>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</si>
  <si>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</si>
  <si>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</si>
  <si>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</si>
  <si>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</si>
  <si>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</si>
  <si>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</si>
  <si>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</si>
  <si>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</si>
  <si>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</si>
  <si>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</si>
  <si>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</si>
  <si>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</si>
  <si>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</si>
  <si>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</si>
  <si>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</si>
  <si>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</si>
  <si>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</si>
  <si>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</si>
  <si>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</si>
  <si>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</si>
  <si>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</si>
  <si>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</si>
  <si>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</si>
  <si>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</si>
  <si>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</si>
  <si>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</si>
  <si>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</si>
  <si>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</si>
  <si>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</si>
  <si>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</si>
  <si>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</si>
  <si>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</si>
  <si>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</si>
  <si>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</si>
  <si>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</si>
  <si>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</si>
  <si>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</si>
  <si>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</si>
  <si>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</si>
  <si>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</si>
  <si>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</si>
  <si>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</si>
  <si>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</si>
  <si>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</si>
  <si>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</si>
  <si>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</si>
  <si>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</si>
  <si>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</si>
  <si>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</si>
  <si>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</si>
  <si>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</si>
  <si>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</si>
  <si>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</si>
  <si>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</si>
  <si>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</si>
  <si>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</si>
  <si>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</si>
  <si>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</si>
  <si>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</si>
  <si>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</si>
  <si>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</si>
  <si>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</si>
  <si>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</si>
  <si>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</si>
  <si>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</si>
  <si>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</si>
  <si>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</si>
  <si>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</si>
  <si>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</si>
  <si>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</si>
  <si>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</si>
  <si>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</si>
  <si>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</si>
  <si>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</si>
  <si>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</si>
  <si>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</si>
  <si>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</si>
  <si>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</si>
  <si>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</si>
  <si>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</si>
  <si>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</si>
  <si>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</si>
  <si>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</si>
  <si>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</si>
  <si>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</si>
  <si>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</si>
  <si>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</si>
  <si>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</si>
  <si>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</si>
  <si>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</si>
  <si>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</si>
  <si>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</si>
  <si>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</si>
  <si>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</si>
  <si>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</si>
  <si>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</si>
  <si>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</si>
  <si>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</si>
  <si>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</si>
  <si>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</si>
  <si>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</si>
  <si>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</si>
  <si>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</si>
  <si>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</si>
  <si>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</si>
  <si>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</si>
  <si>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</si>
  <si>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</si>
  <si>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</si>
  <si>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</si>
  <si>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</si>
  <si>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</si>
  <si>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</si>
  <si>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</si>
  <si>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</si>
  <si>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</si>
  <si>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</si>
  <si>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</si>
  <si>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</si>
  <si>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</si>
  <si>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</si>
  <si>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</si>
  <si>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</si>
  <si>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</si>
  <si>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</si>
  <si>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</si>
  <si>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</si>
  <si>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</si>
  <si>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</si>
  <si>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</si>
  <si>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</si>
  <si>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</si>
  <si>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</si>
  <si>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</si>
  <si>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</si>
  <si>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</si>
  <si>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</si>
  <si>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</si>
  <si>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</si>
  <si>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</si>
  <si>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</si>
  <si>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</si>
  <si>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</si>
  <si>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</si>
  <si>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</si>
  <si>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</si>
  <si>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</si>
  <si>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</si>
  <si>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</si>
  <si>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</si>
  <si>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</si>
  <si>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</si>
  <si>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</si>
  <si>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</si>
  <si>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</si>
  <si>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</si>
  <si>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</si>
  <si>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</si>
  <si>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</si>
  <si>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</si>
  <si>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</si>
  <si>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</si>
  <si>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</si>
  <si>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</si>
  <si>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</si>
  <si>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</si>
  <si>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</si>
  <si>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</si>
  <si>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</si>
  <si>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</si>
  <si>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</si>
  <si>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</si>
  <si>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</si>
  <si>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</si>
  <si>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</si>
  <si>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</si>
  <si>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</si>
  <si>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</si>
  <si>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</si>
  <si>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</si>
  <si>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</si>
  <si>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</si>
  <si>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</si>
  <si>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</si>
  <si>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</si>
  <si>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</si>
  <si>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</si>
  <si>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</si>
  <si>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</si>
  <si>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</si>
  <si>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</si>
  <si>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</si>
  <si>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</si>
  <si>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</si>
  <si>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</si>
  <si>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</si>
  <si>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</si>
  <si>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</si>
  <si>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</si>
  <si>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</si>
  <si>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</si>
  <si>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</si>
  <si>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</si>
  <si>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</si>
  <si>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</si>
  <si>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</si>
  <si>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</si>
  <si>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</si>
  <si>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</si>
  <si>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</si>
  <si>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</si>
  <si>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</si>
  <si>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</si>
  <si>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</si>
  <si>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</si>
  <si>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</si>
  <si>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</si>
  <si>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</si>
  <si>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</si>
  <si>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</si>
  <si>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</si>
  <si>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</si>
  <si>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</si>
  <si>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</si>
  <si>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</si>
  <si>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</si>
  <si>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</si>
  <si>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</si>
  <si>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</si>
  <si>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</si>
  <si>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</si>
  <si>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</si>
  <si>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</si>
  <si>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</si>
  <si>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</si>
  <si>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</si>
  <si>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</si>
  <si>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</si>
  <si>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</si>
  <si>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</si>
  <si>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</si>
  <si>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</si>
  <si>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</si>
  <si>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</si>
  <si>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</si>
  <si>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</si>
  <si>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</si>
  <si>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</si>
  <si>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</si>
  <si>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</si>
  <si>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</si>
  <si>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</si>
  <si>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</si>
  <si>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</si>
  <si>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</si>
  <si>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</si>
  <si>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</si>
  <si>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</si>
  <si>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</si>
  <si>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</si>
  <si>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</si>
  <si>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</si>
  <si>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</si>
  <si>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</si>
  <si>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</si>
  <si>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</si>
  <si>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</si>
  <si>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</si>
  <si>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</si>
  <si>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</si>
  <si>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</si>
  <si>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</si>
  <si>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</si>
  <si>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</si>
  <si>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</si>
  <si>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</si>
  <si>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</si>
  <si>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</si>
  <si>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</si>
  <si>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</si>
  <si>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</si>
  <si>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</si>
  <si>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</si>
  <si>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</si>
  <si>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</si>
  <si>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</si>
  <si>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</si>
  <si>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</si>
  <si>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</si>
  <si>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</si>
  <si>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</si>
  <si>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</si>
  <si>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</si>
  <si>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</si>
  <si>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</si>
  <si>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</si>
  <si>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</si>
  <si>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</si>
  <si>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</si>
  <si>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</si>
  <si>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</si>
  <si>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</si>
  <si>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</si>
  <si>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</si>
  <si>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</si>
  <si>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</si>
  <si>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</si>
  <si>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</si>
  <si>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</si>
  <si>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</si>
  <si>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</si>
  <si>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</si>
  <si>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</si>
  <si>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</si>
  <si>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</si>
  <si>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</si>
  <si>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</si>
  <si>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</si>
  <si>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</si>
  <si>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</si>
  <si>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</si>
  <si>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</si>
  <si>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</si>
  <si>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</si>
  <si>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</si>
  <si>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</si>
  <si>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</si>
  <si>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</si>
  <si>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</si>
  <si>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</si>
  <si>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</si>
  <si>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</si>
  <si>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</si>
  <si>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</si>
  <si>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</si>
  <si>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</si>
  <si>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</si>
  <si>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</si>
  <si>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</si>
  <si>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</si>
  <si>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</si>
  <si>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</si>
  <si>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</si>
  <si>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</si>
  <si>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</si>
  <si>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</si>
  <si>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</si>
  <si>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</si>
  <si>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</si>
  <si>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</si>
  <si>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</si>
  <si>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</si>
  <si>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</si>
  <si>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</si>
  <si>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</si>
  <si>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</si>
  <si>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</si>
  <si>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</si>
  <si>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</si>
  <si>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</si>
  <si>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</si>
  <si>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</si>
  <si>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</si>
  <si>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</si>
  <si>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</si>
  <si>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</si>
  <si>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</si>
  <si>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</si>
  <si>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</si>
  <si>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</si>
  <si>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</si>
  <si>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</si>
  <si>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</si>
  <si>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</si>
  <si>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</si>
  <si>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</si>
  <si>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</si>
  <si>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</si>
  <si>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</si>
  <si>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</si>
  <si>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</si>
  <si>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</si>
  <si>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</si>
  <si>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</si>
  <si>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</si>
  <si>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</si>
  <si>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</si>
  <si>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</si>
  <si>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</si>
  <si>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</si>
  <si>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</si>
  <si>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</si>
  <si>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</si>
  <si>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</si>
  <si>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</si>
  <si>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</si>
  <si>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</si>
  <si>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</si>
  <si>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</si>
  <si>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</si>
  <si>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</si>
  <si>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</si>
  <si>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</si>
  <si>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</si>
  <si>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</si>
  <si>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</si>
  <si>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</si>
  <si>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</si>
  <si>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</si>
  <si>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</si>
  <si>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</si>
  <si>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</si>
  <si>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</si>
  <si>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</si>
  <si>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</si>
  <si>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</si>
  <si>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</si>
  <si>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</si>
  <si>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</si>
  <si>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</si>
  <si>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</si>
  <si>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</si>
  <si>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</si>
  <si>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</si>
  <si>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</si>
  <si>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</si>
  <si>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</si>
  <si>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</si>
  <si>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</si>
  <si>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</si>
  <si>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</si>
  <si>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</si>
  <si>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</si>
  <si>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</si>
  <si>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</si>
  <si>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</si>
  <si>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</si>
  <si>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</si>
  <si>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</si>
  <si>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</si>
  <si>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</si>
  <si>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</si>
  <si>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</si>
  <si>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</si>
  <si>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</si>
  <si>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</si>
  <si>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</si>
  <si>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</si>
  <si>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</si>
  <si>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</si>
  <si>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</si>
  <si>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</si>
  <si>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</si>
  <si>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</si>
  <si>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</si>
  <si>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</si>
  <si>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</si>
  <si>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</si>
  <si>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</si>
  <si>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</si>
  <si>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</si>
  <si>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</si>
  <si>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</si>
  <si>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</si>
  <si>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</si>
  <si>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</si>
  <si>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</si>
  <si>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</si>
  <si>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</si>
  <si>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</si>
  <si>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</si>
  <si>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</si>
  <si>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</si>
  <si>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</si>
  <si>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</si>
  <si>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</si>
  <si>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</si>
  <si>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</si>
  <si>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</si>
  <si>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</si>
  <si>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</si>
  <si>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</si>
  <si>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</si>
  <si>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</si>
  <si>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</si>
  <si>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</si>
  <si>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</si>
  <si>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</si>
  <si>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</si>
  <si>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</si>
  <si>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</si>
  <si>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</si>
  <si>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</si>
  <si>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</si>
  <si>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</si>
  <si>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</si>
  <si>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</si>
  <si>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</si>
  <si>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</si>
  <si>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</si>
  <si>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</si>
  <si>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</si>
  <si>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</si>
  <si>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</si>
  <si>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</si>
  <si>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</si>
  <si>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</si>
  <si>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</si>
  <si>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</si>
  <si>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</si>
  <si>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</si>
  <si>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</si>
  <si>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</si>
  <si>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</si>
  <si>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</si>
  <si>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</si>
  <si>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</si>
  <si>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</si>
  <si>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</si>
  <si>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</si>
  <si>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</si>
  <si>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</si>
  <si>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</si>
  <si>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</si>
  <si>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</si>
  <si>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</si>
  <si>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</si>
  <si>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</si>
  <si>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</si>
  <si>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</si>
  <si>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</si>
  <si>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</si>
  <si>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</si>
  <si>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</si>
  <si>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</si>
  <si>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</si>
  <si>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</si>
  <si>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</si>
  <si>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</si>
  <si>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</si>
  <si>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</si>
  <si>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</si>
  <si>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</si>
  <si>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</si>
  <si>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</si>
  <si>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</si>
  <si>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</si>
  <si>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</si>
  <si>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</si>
  <si>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</si>
  <si>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</si>
  <si>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</si>
  <si>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</si>
  <si>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</si>
  <si>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</si>
  <si>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</si>
  <si>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</si>
  <si>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</si>
  <si>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</si>
  <si>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</si>
  <si>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</si>
  <si>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</si>
  <si>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</si>
  <si>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</si>
  <si>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</si>
  <si>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</si>
  <si>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</si>
  <si>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</si>
  <si>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</si>
  <si>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</si>
  <si>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</si>
  <si>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</si>
  <si>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</si>
  <si>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</si>
  <si>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</si>
  <si>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</si>
  <si>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</si>
  <si>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</si>
  <si>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</si>
  <si>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</si>
  <si>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</si>
  <si>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</si>
  <si>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</si>
  <si>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</si>
  <si>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</si>
  <si>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</si>
  <si>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</si>
  <si>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</si>
  <si>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</si>
  <si>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</si>
  <si>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</si>
  <si>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</si>
  <si>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</si>
  <si>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</si>
  <si>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</si>
  <si>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</si>
  <si>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</si>
  <si>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</si>
  <si>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</si>
  <si>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</si>
  <si>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</si>
  <si>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</si>
  <si>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</si>
  <si>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</si>
  <si>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</si>
  <si>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</si>
  <si>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</si>
  <si>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</si>
  <si>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</si>
  <si>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</si>
  <si>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</si>
  <si>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</si>
  <si>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</si>
  <si>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</si>
  <si>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</si>
  <si>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</si>
  <si>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</si>
  <si>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</si>
  <si>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</si>
  <si>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</si>
  <si>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</si>
  <si>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</si>
  <si>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</si>
  <si>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</si>
  <si>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</si>
  <si>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</si>
  <si>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</si>
  <si>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</si>
  <si>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</si>
  <si>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</si>
  <si>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</si>
  <si>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</si>
  <si>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</si>
  <si>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</si>
  <si>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</si>
  <si>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</si>
  <si>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</si>
  <si>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</si>
  <si>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</si>
  <si>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</si>
  <si>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</si>
  <si>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</si>
  <si>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</si>
  <si>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</si>
  <si>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</si>
  <si>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</si>
  <si>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</si>
  <si>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</si>
  <si>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</si>
  <si>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</si>
  <si>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</si>
  <si>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</si>
  <si>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</si>
  <si>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</si>
  <si>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</si>
  <si>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</si>
  <si>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</si>
  <si>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</si>
  <si>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</si>
  <si>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</si>
  <si>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</si>
  <si>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</si>
  <si>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</si>
  <si>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</si>
  <si>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</si>
  <si>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</si>
  <si>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</si>
  <si>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</si>
  <si>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</si>
  <si>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</si>
  <si>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</si>
  <si>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</si>
  <si>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</si>
  <si>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</si>
  <si>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</si>
  <si>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</si>
  <si>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</si>
  <si>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</si>
  <si>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</si>
  <si>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</si>
  <si>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</si>
  <si>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</si>
  <si>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</si>
  <si>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</si>
  <si>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</si>
  <si>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</si>
  <si>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</si>
  <si>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</si>
  <si>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</si>
  <si>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</si>
  <si>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</si>
  <si>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</si>
  <si>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</si>
  <si>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</si>
  <si>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</si>
  <si>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</si>
  <si>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</si>
  <si>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</si>
  <si>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</si>
  <si>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</si>
  <si>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</si>
  <si>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</si>
  <si>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</si>
  <si>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</si>
  <si>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</si>
  <si>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</si>
  <si>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</si>
  <si>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</si>
  <si>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</si>
  <si>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</si>
  <si>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</si>
  <si>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</si>
  <si>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</si>
  <si>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</si>
  <si>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</si>
  <si>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</si>
  <si>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</si>
  <si>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</si>
  <si>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</si>
  <si>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</si>
  <si>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</si>
  <si>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</si>
  <si>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</si>
  <si>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</si>
  <si>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</si>
  <si>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</si>
  <si>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</si>
  <si>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</si>
  <si>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</si>
  <si>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</si>
  <si>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</si>
  <si>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</si>
  <si>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</si>
  <si>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</si>
  <si>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</si>
  <si>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</si>
  <si>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</si>
  <si>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</si>
  <si>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</si>
  <si>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</si>
  <si>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</si>
  <si>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</si>
  <si>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</si>
  <si>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</si>
  <si>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</si>
  <si>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</si>
  <si>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</si>
  <si>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</si>
  <si>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</si>
  <si>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</si>
  <si>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</si>
  <si>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</si>
  <si>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</si>
  <si>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</si>
  <si>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</si>
  <si>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</si>
  <si>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</si>
  <si>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</si>
  <si>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</si>
  <si>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</si>
  <si>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</si>
  <si>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</si>
  <si>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</si>
  <si>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</si>
  <si>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</si>
  <si>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</si>
  <si>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</si>
  <si>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</si>
  <si>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</si>
  <si>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</si>
  <si>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</si>
  <si>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</si>
  <si>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</si>
  <si>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</si>
  <si>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</si>
  <si>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</si>
  <si>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</si>
  <si>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</si>
  <si>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</si>
  <si>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</si>
  <si>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</si>
  <si>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</si>
  <si>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</si>
  <si>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</si>
  <si>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</si>
  <si>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</si>
  <si>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</si>
  <si>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</si>
  <si>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</si>
  <si>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</si>
  <si>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</si>
  <si>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</si>
  <si>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</si>
  <si>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</si>
  <si>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</si>
  <si>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</si>
  <si>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</si>
  <si>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</si>
  <si>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</si>
  <si>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</si>
  <si>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</si>
  <si>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</si>
  <si>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</si>
  <si>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</si>
  <si>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</si>
  <si>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</si>
  <si>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</si>
  <si>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</si>
  <si>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</si>
  <si>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</si>
  <si>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</si>
  <si>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</si>
  <si>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</si>
  <si>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</si>
  <si>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</si>
  <si>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</si>
  <si>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</si>
  <si>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</si>
  <si>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</si>
  <si>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</si>
  <si>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</si>
  <si>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</si>
  <si>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</si>
  <si>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</si>
  <si>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</si>
  <si>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</si>
  <si>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</si>
  <si>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</si>
  <si>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</si>
  <si>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</si>
  <si>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</si>
  <si>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</si>
  <si>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</si>
  <si>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</si>
  <si>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</si>
  <si>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</si>
  <si>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</si>
  <si>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</si>
  <si>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</si>
  <si>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</si>
  <si>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</si>
  <si>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</si>
  <si>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</si>
  <si>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</si>
  <si>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</si>
  <si>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</si>
  <si>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</si>
  <si>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</si>
  <si>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</si>
  <si>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</si>
  <si>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</si>
  <si>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</si>
  <si>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</si>
  <si>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</si>
  <si>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</si>
  <si>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</si>
  <si>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</si>
  <si>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</si>
  <si>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</si>
  <si>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</si>
  <si>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</si>
  <si>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</si>
  <si>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</si>
  <si>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</si>
  <si>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</si>
  <si>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</si>
  <si>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</si>
  <si>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</si>
  <si>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</si>
  <si>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</si>
  <si>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</si>
  <si>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</si>
  <si>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</si>
  <si>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</si>
  <si>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</si>
  <si>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</si>
  <si>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</si>
  <si>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</si>
  <si>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</si>
  <si>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</si>
  <si>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</si>
  <si>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</si>
  <si>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</si>
  <si>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</si>
  <si>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</si>
  <si>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</si>
  <si>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</si>
  <si>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</si>
  <si>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</si>
  <si>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</si>
  <si>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</si>
  <si>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</si>
  <si>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</si>
  <si>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</si>
  <si>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</si>
  <si>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</si>
  <si>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</si>
  <si>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</si>
  <si>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</si>
  <si>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</si>
  <si>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</si>
  <si>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</si>
  <si>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</si>
  <si>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</si>
  <si>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</si>
  <si>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</si>
  <si>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</si>
  <si>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</si>
  <si>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</si>
  <si>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</si>
  <si>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</si>
  <si>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</si>
  <si>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</si>
  <si>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</si>
  <si>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</si>
  <si>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</si>
  <si>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</si>
  <si>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</si>
  <si>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</si>
  <si>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</si>
  <si>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</si>
  <si>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</si>
  <si>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</si>
  <si>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</si>
  <si>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</si>
  <si>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</si>
  <si>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</si>
  <si>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</si>
  <si>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</si>
  <si>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</si>
  <si>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</si>
  <si>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</si>
  <si>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</si>
  <si>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</si>
  <si>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</si>
  <si>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</si>
  <si>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</si>
  <si>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</si>
  <si>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</si>
  <si>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</si>
  <si>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</si>
  <si>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</si>
  <si>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</si>
  <si>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</si>
  <si>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</si>
  <si>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</si>
  <si>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</si>
  <si>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</si>
  <si>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</si>
  <si>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</si>
  <si>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</si>
  <si>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</si>
  <si>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</si>
  <si>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</si>
  <si>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</si>
  <si>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</si>
  <si>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</si>
  <si>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</si>
  <si>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</si>
  <si>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</si>
  <si>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</si>
  <si>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</si>
  <si>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</si>
  <si>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</si>
  <si>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</si>
  <si>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</si>
  <si>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</si>
  <si>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</si>
  <si>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</si>
  <si>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</si>
  <si>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</si>
  <si>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</si>
  <si>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</si>
  <si>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</si>
  <si>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</si>
  <si>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</si>
  <si>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</si>
  <si>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</si>
  <si>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</si>
  <si>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</si>
  <si>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</si>
  <si>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</si>
  <si>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</si>
  <si>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</si>
  <si>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</si>
  <si>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</si>
  <si>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</si>
  <si>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</si>
  <si>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</si>
  <si>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</si>
  <si>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</si>
  <si>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</si>
  <si>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</si>
  <si>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</si>
  <si>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</si>
  <si>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</si>
  <si>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</si>
  <si>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</si>
  <si>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</si>
  <si>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</si>
  <si>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</si>
  <si>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</si>
  <si>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</si>
  <si>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</si>
  <si>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</si>
  <si>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</si>
  <si>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</si>
  <si>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</si>
  <si>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</si>
  <si>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</si>
  <si>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</si>
  <si>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</si>
  <si>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</si>
  <si>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</si>
  <si>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</si>
  <si>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</si>
  <si>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</si>
  <si>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</si>
  <si>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</si>
  <si>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</si>
  <si>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</si>
  <si>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</si>
  <si>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</si>
  <si>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</si>
  <si>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</si>
  <si>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</si>
  <si>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</si>
  <si>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</si>
  <si>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</si>
  <si>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</si>
  <si>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</si>
  <si>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</si>
  <si>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</si>
  <si>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</si>
  <si>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</si>
  <si>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</si>
  <si>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</si>
  <si>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</si>
  <si>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</si>
  <si>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</si>
  <si>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</si>
  <si>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</si>
  <si>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</si>
  <si>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</si>
  <si>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</si>
  <si>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</si>
  <si>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</si>
  <si>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</si>
  <si>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</si>
  <si>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</si>
  <si>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</si>
  <si>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</si>
  <si>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</si>
  <si>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</si>
  <si>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</si>
  <si>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</si>
  <si>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</si>
  <si>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</si>
  <si>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</si>
  <si>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</si>
  <si>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</si>
  <si>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</si>
  <si>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</si>
  <si>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</si>
  <si>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</si>
  <si>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</si>
  <si>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</si>
  <si>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</si>
  <si>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</si>
  <si>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</si>
  <si>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</si>
  <si>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</si>
  <si>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</si>
  <si>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</si>
  <si>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</si>
  <si>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</si>
  <si>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</si>
  <si>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</si>
  <si>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</si>
  <si>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</si>
  <si>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</si>
  <si>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</si>
  <si>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</si>
  <si>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</si>
  <si>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</si>
  <si>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</si>
  <si>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</si>
  <si>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</si>
  <si>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</si>
  <si>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</si>
  <si>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</si>
  <si>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</si>
  <si>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</si>
  <si>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</si>
  <si>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</si>
  <si>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</si>
  <si>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</si>
  <si>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</si>
  <si>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</si>
  <si>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</si>
  <si>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</si>
  <si>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</si>
  <si>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</si>
  <si>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</si>
  <si>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</si>
  <si>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</si>
  <si>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</si>
  <si>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</si>
  <si>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</si>
  <si>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</si>
  <si>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</si>
  <si>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</si>
  <si>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</si>
  <si>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</si>
  <si>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</si>
  <si>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</si>
  <si>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</si>
  <si>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</si>
  <si>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</si>
  <si>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</si>
  <si>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</si>
  <si>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</si>
  <si>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</si>
  <si>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</si>
  <si>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</si>
  <si>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</si>
  <si>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</si>
  <si>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</si>
  <si>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</si>
  <si>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</si>
  <si>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</si>
  <si>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</si>
  <si>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</si>
  <si>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</si>
  <si>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</si>
  <si>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</si>
  <si>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</si>
  <si>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</si>
  <si>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</si>
  <si>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</si>
  <si>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</si>
  <si>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</si>
  <si>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</si>
  <si>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</si>
  <si>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</si>
  <si>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</si>
  <si>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</si>
  <si>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</si>
  <si>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</si>
  <si>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</si>
  <si>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</si>
  <si>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</si>
  <si>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</si>
  <si>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</si>
  <si>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</si>
  <si>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</si>
  <si>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</si>
  <si>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</si>
  <si>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</si>
  <si>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</si>
  <si>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</si>
  <si>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</si>
  <si>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</si>
  <si>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</si>
  <si>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</si>
  <si>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</si>
  <si>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</si>
  <si>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</si>
  <si>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</si>
  <si>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</si>
  <si>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</si>
  <si>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</si>
  <si>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</si>
  <si>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</si>
  <si>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</si>
  <si>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</si>
  <si>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</si>
  <si>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</si>
  <si>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</si>
  <si>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</si>
  <si>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</si>
  <si>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</si>
  <si>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</si>
  <si>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</si>
  <si>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</si>
  <si>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</si>
  <si>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</si>
  <si>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</si>
  <si>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</si>
  <si>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</si>
  <si>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</si>
  <si>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</si>
  <si>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</si>
  <si>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</si>
  <si>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</si>
  <si>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</si>
  <si>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</si>
  <si>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</si>
  <si>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</si>
  <si>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</si>
  <si>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</si>
  <si>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</si>
  <si>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</si>
  <si>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</si>
  <si>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</si>
  <si>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</si>
  <si>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</si>
  <si>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</si>
  <si>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</si>
  <si>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</si>
  <si>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</si>
  <si>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</si>
  <si>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</si>
  <si>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</si>
  <si>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</si>
  <si>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</si>
  <si>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</si>
  <si>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</si>
  <si>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</si>
  <si>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</si>
  <si>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</si>
  <si>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</si>
  <si>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</si>
  <si>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</si>
  <si>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</si>
  <si>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</si>
  <si>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</si>
  <si>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</si>
  <si>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</si>
  <si>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</si>
  <si>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</si>
  <si>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</si>
  <si>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</si>
  <si>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</si>
  <si>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</si>
  <si>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</si>
  <si>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</si>
  <si>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</si>
  <si>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</si>
  <si>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</si>
  <si>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</si>
  <si>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</si>
  <si>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</si>
  <si>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</si>
  <si>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</si>
  <si>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</si>
  <si>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</si>
  <si>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</si>
  <si>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</si>
  <si>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</si>
  <si>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</si>
  <si>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</si>
  <si>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</si>
  <si>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</si>
  <si>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</si>
  <si>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</si>
  <si>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</si>
  <si>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</si>
  <si>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</si>
  <si>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</si>
  <si>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</si>
  <si>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</si>
  <si>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</si>
  <si>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</si>
  <si>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</si>
  <si>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</si>
  <si>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</si>
  <si>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</si>
  <si>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</si>
  <si>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</si>
  <si>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</si>
  <si>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</si>
  <si>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</si>
  <si>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</si>
  <si>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</si>
  <si>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</si>
  <si>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</si>
  <si>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</si>
  <si>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</si>
  <si>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</si>
  <si>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</si>
  <si>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</si>
  <si>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</si>
  <si>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</si>
  <si>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</si>
  <si>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</si>
  <si>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</si>
  <si>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</si>
  <si>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</si>
  <si>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</si>
  <si>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</si>
  <si>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</si>
  <si>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</si>
  <si>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</si>
  <si>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</si>
  <si>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</si>
  <si>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</si>
  <si>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</si>
  <si>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</si>
  <si>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</si>
  <si>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</si>
  <si>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</si>
  <si>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</si>
  <si>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</si>
  <si>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</si>
  <si>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</si>
  <si>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</si>
  <si>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</si>
  <si>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</si>
  <si>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</si>
  <si>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</si>
  <si>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</si>
  <si>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</si>
  <si>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</si>
  <si>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</si>
  <si>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</si>
  <si>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</si>
  <si>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</si>
  <si>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</si>
  <si>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</si>
  <si>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</si>
  <si>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</si>
  <si>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</si>
  <si>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</si>
  <si>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</si>
  <si>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</si>
  <si>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</si>
  <si>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</si>
  <si>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</si>
  <si>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</si>
  <si>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</si>
  <si>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</si>
  <si>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</si>
  <si>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</si>
  <si>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</si>
  <si>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</si>
  <si>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</si>
  <si>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</si>
  <si>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</si>
  <si>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</si>
  <si>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</si>
  <si>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</si>
  <si>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</si>
  <si>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</si>
  <si>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</si>
  <si>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</si>
  <si>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</si>
  <si>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</si>
  <si>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</si>
  <si>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</si>
  <si>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</si>
  <si>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</si>
  <si>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</si>
  <si>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</si>
  <si>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</si>
  <si>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</si>
  <si>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</si>
  <si>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</si>
  <si>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</si>
  <si>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</si>
  <si>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</si>
  <si>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</si>
  <si>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</si>
  <si>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</si>
  <si>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</si>
  <si>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</si>
  <si>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</si>
  <si>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</si>
  <si>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</si>
  <si>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</si>
  <si>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</si>
  <si>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</si>
  <si>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</si>
  <si>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</si>
  <si>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</si>
  <si>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</si>
  <si>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</si>
  <si>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</si>
  <si>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</si>
  <si>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</si>
  <si>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</si>
  <si>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</si>
  <si>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</si>
  <si>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</si>
  <si>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</si>
  <si>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</si>
  <si>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</si>
  <si>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</si>
  <si>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</si>
  <si>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</si>
  <si>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</si>
  <si>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</si>
  <si>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</si>
  <si>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</si>
  <si>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</si>
  <si>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</si>
  <si>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</si>
  <si>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</si>
  <si>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</si>
  <si>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</si>
  <si>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</si>
  <si>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</si>
  <si>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</si>
  <si>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</si>
  <si>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</si>
  <si>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</si>
  <si>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</si>
  <si>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</si>
  <si>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</si>
  <si>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</si>
  <si>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</si>
  <si>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</si>
  <si>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</si>
  <si>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</si>
  <si>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</si>
  <si>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</si>
  <si>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</si>
  <si>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</si>
  <si>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</si>
  <si>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</si>
  <si>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</si>
  <si>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</si>
  <si>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</si>
  <si>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</si>
  <si>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</si>
  <si>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</si>
  <si>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</si>
  <si>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</si>
  <si>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</si>
  <si>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</si>
  <si>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</si>
  <si>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</si>
  <si>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</si>
  <si>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</si>
  <si>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</si>
  <si>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</si>
  <si>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</si>
  <si>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</si>
  <si>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</si>
  <si>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</si>
  <si>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</si>
  <si>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</si>
  <si>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</si>
  <si>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</si>
  <si>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</si>
  <si>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</si>
  <si>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</si>
  <si>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</si>
  <si>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</si>
  <si>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</si>
  <si>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</si>
  <si>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</si>
  <si>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</si>
  <si>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</si>
  <si>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</si>
  <si>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</si>
  <si>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</si>
  <si>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</si>
  <si>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</si>
  <si>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</si>
  <si>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</si>
  <si>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</si>
  <si>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</si>
  <si>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</si>
  <si>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</si>
  <si>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</si>
  <si>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</si>
  <si>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</si>
  <si>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</si>
  <si>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</si>
  <si>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</si>
  <si>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</si>
  <si>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</si>
  <si>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</si>
  <si>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</si>
  <si>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</si>
  <si>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</si>
  <si>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</si>
  <si>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</si>
  <si>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</si>
  <si>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</si>
  <si>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</si>
  <si>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</si>
  <si>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</si>
  <si>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</si>
  <si>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</si>
  <si>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</si>
  <si>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</si>
  <si>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</si>
  <si>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</si>
  <si>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</si>
  <si>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</si>
  <si>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</si>
  <si>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</si>
  <si>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</si>
  <si>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</si>
  <si>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</si>
  <si>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</si>
  <si>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</si>
  <si>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</si>
  <si>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</si>
  <si>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</si>
  <si>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</si>
  <si>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</si>
  <si>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</si>
  <si>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</si>
  <si>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</si>
  <si>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</si>
  <si>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</si>
  <si>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</si>
  <si>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</si>
  <si>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</si>
  <si>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</si>
  <si>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</si>
  <si>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</si>
  <si>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</si>
  <si>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</si>
  <si>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</si>
  <si>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</si>
  <si>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</si>
  <si>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</si>
  <si>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</si>
  <si>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</si>
  <si>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</si>
  <si>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</si>
  <si>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</si>
  <si>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</si>
  <si>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</si>
  <si>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</si>
  <si>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</si>
  <si>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</si>
  <si>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</si>
  <si>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</si>
  <si>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</si>
  <si>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</si>
  <si>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</si>
  <si>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</si>
  <si>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</si>
  <si>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</si>
  <si>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</si>
  <si>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</si>
  <si>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</si>
  <si>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</si>
  <si>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</si>
  <si>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</si>
  <si>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</si>
  <si>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</si>
  <si>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</si>
  <si>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</si>
  <si>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</si>
  <si>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</si>
  <si>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</si>
  <si>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</si>
  <si>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</si>
  <si>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</si>
  <si>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</si>
  <si>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</si>
  <si>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</si>
  <si>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</si>
  <si>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</si>
  <si>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</si>
  <si>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</si>
  <si>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</si>
  <si>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</si>
  <si>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</si>
  <si>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</si>
  <si>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</si>
  <si>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</si>
  <si>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</si>
  <si>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</si>
  <si>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</si>
  <si>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</si>
  <si>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</si>
  <si>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</si>
  <si>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</si>
  <si>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</si>
  <si>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</si>
  <si>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</si>
  <si>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</si>
  <si>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</si>
  <si>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</si>
  <si>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</si>
  <si>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</si>
  <si>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</si>
  <si>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</si>
  <si>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</si>
  <si>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</si>
  <si>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</si>
  <si>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</si>
  <si>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</si>
  <si>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</si>
  <si>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</si>
  <si>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</si>
  <si>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</si>
  <si>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</si>
  <si>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</si>
  <si>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</si>
  <si>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</si>
  <si>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</si>
  <si>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</si>
  <si>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</si>
  <si>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</si>
  <si>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</si>
  <si>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</si>
  <si>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</si>
  <si>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</si>
  <si>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</si>
  <si>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</si>
  <si>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</si>
  <si>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</si>
  <si>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</si>
  <si>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</si>
  <si>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</si>
  <si>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</si>
  <si>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</si>
  <si>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</si>
  <si>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</si>
  <si>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</si>
  <si>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</si>
  <si>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</si>
  <si>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</si>
  <si>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</si>
  <si>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</si>
  <si>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</si>
  <si>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</si>
  <si>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</si>
  <si>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</si>
  <si>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</si>
  <si>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</si>
  <si>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</si>
  <si>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</si>
  <si>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</si>
  <si>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</si>
  <si>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</si>
  <si>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</si>
  <si>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</si>
  <si>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</si>
  <si>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</si>
  <si>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</si>
  <si>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</si>
  <si>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</si>
  <si>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</si>
  <si>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</si>
  <si>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</si>
  <si>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</si>
  <si>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</si>
  <si>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</si>
  <si>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</si>
  <si>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</si>
  <si>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</si>
  <si>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</si>
  <si>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</si>
  <si>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</si>
  <si>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</si>
  <si>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</si>
  <si>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</si>
  <si>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</si>
  <si>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</si>
  <si>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</si>
  <si>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</si>
  <si>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</si>
  <si>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</si>
  <si>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</si>
  <si>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</si>
  <si>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</si>
  <si>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</si>
  <si>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</si>
  <si>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</si>
  <si>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</si>
  <si>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</si>
  <si>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</si>
  <si>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</si>
  <si>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</si>
  <si>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</si>
  <si>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</si>
  <si>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</si>
  <si>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</si>
  <si>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</si>
  <si>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</si>
  <si>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</si>
  <si>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</si>
  <si>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</si>
  <si>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</si>
  <si>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</si>
  <si>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</si>
  <si>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</si>
  <si>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</si>
  <si>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</si>
  <si>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</si>
  <si>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</si>
  <si>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</si>
  <si>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</si>
  <si>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</si>
  <si>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</si>
  <si>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</si>
  <si>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</si>
  <si>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</si>
  <si>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</si>
  <si>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</si>
  <si>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</si>
  <si>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</si>
  <si>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</si>
  <si>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</si>
  <si>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</si>
  <si>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</si>
  <si>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</si>
  <si>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</si>
  <si>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</si>
  <si>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</si>
  <si>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</si>
  <si>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</si>
  <si>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</si>
  <si>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</si>
  <si>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</si>
  <si>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</si>
  <si>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</si>
  <si>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</si>
  <si>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</si>
  <si>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</si>
  <si>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</si>
  <si>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</si>
  <si>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</si>
  <si>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</si>
  <si>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</si>
  <si>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</si>
  <si>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</si>
  <si>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</si>
  <si>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</si>
  <si>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</si>
  <si>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</si>
  <si>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</si>
  <si>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</si>
  <si>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</si>
  <si>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</si>
  <si>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</si>
  <si>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</si>
  <si>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</si>
  <si>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</si>
  <si>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</si>
  <si>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</si>
  <si>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</si>
  <si>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</si>
  <si>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</si>
  <si>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</si>
  <si>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</si>
  <si>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</si>
  <si>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</si>
  <si>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</si>
  <si>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</si>
  <si>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</si>
  <si>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</si>
  <si>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</si>
  <si>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</si>
  <si>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</si>
  <si>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</si>
  <si>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</si>
  <si>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</si>
  <si>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</si>
  <si>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</si>
  <si>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</si>
  <si>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</si>
  <si>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</si>
  <si>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</si>
  <si>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</si>
  <si>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</si>
  <si>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</si>
  <si>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</si>
  <si>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</si>
  <si>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</si>
  <si>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</si>
  <si>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</si>
  <si>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</si>
  <si>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</si>
  <si>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</si>
  <si>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</si>
  <si>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</si>
  <si>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</si>
  <si>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</si>
  <si>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</si>
  <si>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</si>
  <si>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</si>
  <si>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</si>
  <si>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</si>
  <si>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</si>
  <si>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</si>
  <si>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</si>
  <si>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</si>
  <si>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</si>
  <si>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</si>
  <si>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</si>
  <si>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</si>
  <si>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</si>
  <si>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</si>
  <si>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</si>
  <si>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</si>
  <si>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</si>
  <si>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</si>
  <si>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</si>
  <si>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</si>
  <si>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</si>
  <si>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</si>
  <si>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</si>
  <si>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</si>
  <si>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</si>
  <si>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</si>
  <si>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</si>
  <si>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</si>
  <si>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</si>
  <si>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</si>
  <si>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</si>
  <si>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</si>
  <si>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</si>
  <si>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</si>
  <si>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</si>
  <si>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</si>
  <si>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</si>
  <si>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</si>
  <si>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</si>
  <si>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</si>
  <si>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</si>
  <si>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</si>
  <si>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</si>
  <si>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</si>
  <si>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</si>
  <si>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</si>
  <si>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</si>
  <si>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</si>
  <si>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</si>
  <si>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</si>
  <si>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</si>
  <si>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</si>
  <si>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</si>
  <si>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</si>
  <si>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</si>
  <si>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</si>
  <si>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</si>
  <si>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</si>
  <si>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</si>
  <si>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</si>
  <si>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</si>
  <si>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</si>
  <si>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</si>
  <si>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</si>
  <si>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</si>
  <si>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</si>
  <si>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</si>
  <si>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</si>
  <si>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</si>
  <si>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</si>
  <si>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</si>
  <si>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</si>
  <si>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</si>
  <si>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</si>
  <si>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</si>
  <si>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</si>
  <si>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</si>
  <si>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</si>
  <si>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</si>
  <si>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</si>
  <si>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</si>
  <si>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</si>
  <si>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</si>
  <si>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</si>
  <si>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</si>
  <si>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</si>
  <si>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</si>
  <si>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</si>
  <si>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</si>
  <si>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</si>
  <si>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</si>
  <si>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</si>
  <si>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</si>
  <si>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</si>
  <si>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</si>
  <si>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</si>
  <si>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</si>
  <si>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</si>
  <si>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</si>
  <si>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</si>
  <si>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</si>
  <si>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</si>
  <si>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</si>
  <si>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</si>
  <si>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</si>
  <si>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</si>
  <si>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</si>
  <si>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</si>
  <si>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</si>
  <si>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</si>
  <si>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</si>
  <si>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</si>
  <si>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</si>
  <si>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</si>
  <si>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</si>
  <si>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</si>
  <si>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</si>
  <si>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</si>
  <si>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</si>
  <si>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</si>
  <si>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</si>
  <si>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</si>
  <si>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</si>
  <si>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</si>
  <si>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</si>
  <si>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</si>
  <si>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</si>
  <si>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</si>
  <si>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</si>
  <si>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</si>
  <si>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</si>
  <si>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</si>
  <si>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</si>
  <si>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</si>
  <si>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</si>
  <si>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</si>
  <si>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</si>
  <si>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</si>
  <si>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</si>
  <si>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</si>
  <si>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</si>
  <si>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</si>
  <si>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</si>
  <si>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</si>
  <si>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</si>
  <si>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</si>
  <si>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</si>
  <si>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</si>
  <si>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</si>
  <si>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</si>
  <si>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</si>
  <si>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</si>
  <si>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</si>
  <si>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</si>
  <si>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</si>
  <si>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</si>
  <si>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</si>
  <si>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</si>
  <si>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</si>
  <si>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</si>
  <si>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</si>
  <si>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</si>
  <si>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</si>
  <si>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</si>
  <si>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</si>
  <si>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</si>
  <si>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</si>
  <si>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</si>
  <si>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</si>
  <si>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</si>
  <si>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</si>
  <si>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</si>
  <si>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</si>
  <si>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</si>
  <si>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</si>
  <si>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</si>
  <si>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</si>
  <si>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</si>
  <si>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</si>
  <si>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</si>
  <si>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</si>
  <si>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</si>
  <si>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</si>
  <si>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</si>
  <si>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</si>
  <si>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</si>
  <si>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</si>
  <si>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</si>
  <si>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</si>
  <si>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</si>
  <si>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</si>
  <si>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</si>
  <si>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</si>
  <si>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</si>
  <si>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</si>
  <si>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</si>
  <si>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</si>
  <si>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</si>
  <si>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</si>
  <si>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</si>
  <si>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</si>
  <si>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</si>
  <si>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</si>
  <si>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</si>
  <si>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</si>
  <si>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</si>
  <si>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</si>
  <si>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</si>
  <si>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</si>
  <si>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</si>
  <si>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</si>
  <si>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</si>
  <si>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</si>
  <si>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</si>
  <si>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</si>
  <si>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</si>
  <si>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</si>
  <si>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</si>
  <si>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</si>
  <si>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</si>
  <si>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</si>
  <si>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</si>
  <si>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</si>
  <si>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</si>
  <si>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</si>
  <si>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</si>
  <si>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</si>
  <si>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</si>
  <si>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</si>
  <si>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</si>
  <si>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</si>
  <si>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</si>
  <si>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</si>
  <si>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</si>
  <si>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</si>
  <si>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</si>
  <si>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</si>
  <si>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</si>
  <si>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</si>
  <si>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</si>
  <si>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</si>
  <si>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</si>
  <si>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</si>
  <si>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</si>
  <si>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</si>
  <si>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</si>
  <si>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</si>
  <si>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</si>
  <si>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</si>
  <si>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</si>
  <si>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</si>
  <si>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</si>
  <si>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</si>
  <si>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</si>
  <si>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</si>
  <si>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</si>
  <si>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</si>
  <si>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</si>
  <si>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</si>
  <si>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</si>
  <si>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</si>
  <si>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</si>
  <si>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</si>
  <si>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</si>
  <si>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</si>
  <si>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</si>
  <si>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</si>
  <si>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</si>
  <si>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</si>
  <si>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</si>
  <si>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</si>
  <si>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</si>
  <si>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</si>
  <si>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</si>
  <si>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</si>
  <si>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</si>
  <si>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</si>
  <si>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</si>
  <si>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</si>
  <si>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</si>
  <si>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</si>
  <si>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</si>
  <si>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</si>
  <si>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</si>
  <si>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</si>
  <si>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</si>
  <si>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</si>
  <si>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</si>
  <si>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</si>
  <si>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</si>
  <si>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</si>
  <si>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</si>
  <si>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</si>
  <si>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</si>
  <si>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</si>
  <si>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</si>
  <si>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</si>
  <si>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</si>
  <si>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</si>
  <si>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</si>
  <si>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</si>
  <si>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</si>
  <si>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</si>
  <si>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</si>
  <si>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</si>
  <si>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</si>
  <si>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</si>
  <si>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</si>
  <si>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</si>
  <si>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</si>
  <si>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</si>
  <si>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</si>
  <si>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</si>
  <si>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</si>
  <si>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</si>
  <si>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</si>
  <si>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</si>
  <si>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</si>
  <si>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</si>
  <si>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</si>
  <si>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</si>
  <si>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</si>
  <si>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</si>
  <si>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</si>
  <si>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</si>
  <si>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</si>
  <si>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</si>
  <si>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</si>
  <si>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</si>
  <si>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</si>
  <si>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</si>
  <si>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</si>
  <si>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</si>
  <si>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</si>
  <si>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</si>
  <si>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</si>
  <si>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</si>
  <si>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</si>
  <si>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</si>
  <si>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</si>
  <si>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</si>
  <si>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</si>
  <si>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</si>
  <si>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</si>
  <si>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</si>
  <si>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</si>
  <si>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</si>
  <si>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</si>
  <si>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</si>
  <si>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</si>
  <si>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</si>
  <si>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</si>
  <si>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</si>
  <si>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</si>
  <si>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</si>
  <si>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</si>
  <si>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</si>
  <si>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</si>
  <si>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</si>
  <si>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</si>
  <si>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</si>
  <si>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</si>
  <si>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</si>
  <si>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</si>
  <si>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</si>
  <si>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</si>
  <si>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</si>
  <si>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</si>
  <si>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</si>
  <si>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</si>
  <si>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</si>
  <si>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</si>
  <si>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</si>
  <si>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</si>
  <si>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</si>
  <si>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</si>
  <si>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</si>
  <si>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</si>
  <si>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</si>
  <si>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</si>
  <si>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</si>
  <si>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</si>
  <si>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</si>
  <si>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</si>
  <si>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</si>
  <si>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</si>
  <si>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</si>
  <si>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</si>
  <si>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</si>
  <si>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</si>
  <si>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</si>
  <si>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</si>
  <si>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</si>
  <si>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</si>
  <si>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</si>
  <si>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</si>
  <si>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</si>
  <si>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</si>
  <si>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</si>
  <si>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</si>
  <si>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</si>
  <si>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</si>
  <si>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</si>
  <si>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</si>
  <si>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</si>
  <si>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</si>
  <si>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</si>
  <si>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</si>
  <si>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</si>
  <si>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</si>
  <si>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</si>
  <si>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</si>
  <si>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</si>
  <si>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</si>
  <si>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</si>
  <si>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</si>
  <si>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</si>
  <si>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</si>
  <si>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</si>
  <si>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</si>
  <si>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</si>
  <si>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</si>
  <si>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</si>
  <si>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</si>
  <si>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</si>
  <si>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</si>
  <si>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</si>
  <si>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</si>
  <si>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</si>
  <si>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</si>
  <si>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</si>
  <si>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</si>
  <si>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</si>
  <si>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</si>
  <si>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</si>
  <si>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</si>
  <si>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</si>
  <si>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</si>
  <si>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</si>
  <si>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</si>
  <si>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</si>
  <si>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</si>
  <si>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</si>
  <si>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</si>
  <si>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</si>
  <si>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</si>
  <si>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</si>
  <si>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</si>
  <si>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</si>
  <si>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</si>
  <si>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</si>
  <si>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</si>
  <si>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</si>
  <si>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</si>
  <si>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</si>
  <si>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</si>
  <si>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</si>
  <si>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</si>
  <si>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</si>
  <si>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</si>
  <si>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</si>
  <si>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</si>
  <si>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</si>
  <si>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</si>
  <si>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</si>
  <si>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</si>
  <si>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</si>
  <si>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</si>
  <si>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</si>
  <si>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</si>
  <si>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</si>
  <si>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</si>
  <si>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</si>
  <si>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</si>
  <si>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</si>
  <si>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</si>
  <si>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</si>
  <si>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</si>
  <si>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</si>
  <si>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</si>
  <si>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</si>
  <si>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</si>
  <si>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</si>
  <si>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</si>
  <si>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</si>
  <si>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</si>
  <si>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</si>
  <si>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</si>
  <si>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</si>
  <si>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</si>
  <si>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</si>
  <si>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</si>
  <si>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</si>
  <si>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</si>
  <si>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</si>
  <si>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</si>
  <si>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</si>
  <si>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</si>
  <si>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</si>
  <si>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</si>
  <si>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</si>
  <si>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</si>
  <si>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</si>
  <si>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</si>
  <si>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</si>
  <si>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</si>
  <si>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</si>
  <si>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</si>
  <si>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</si>
  <si>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</si>
  <si>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</si>
  <si>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</si>
  <si>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</si>
  <si>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</si>
  <si>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</si>
  <si>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</si>
  <si>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</si>
  <si>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</si>
  <si>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</si>
  <si>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</si>
  <si>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</si>
  <si>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</si>
  <si>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</si>
  <si>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</si>
  <si>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</si>
  <si>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</si>
  <si>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</si>
  <si>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</si>
  <si>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</si>
  <si>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</si>
  <si>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</si>
  <si>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</si>
  <si>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</si>
  <si>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</si>
  <si>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</si>
  <si>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</si>
  <si>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</si>
  <si>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</si>
  <si>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</si>
  <si>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</si>
  <si>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</si>
  <si>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</si>
  <si>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</si>
  <si>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</si>
  <si>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</si>
  <si>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</si>
  <si>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</si>
  <si>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</si>
  <si>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</si>
  <si>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</si>
  <si>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</si>
  <si>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</si>
  <si>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</si>
  <si>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</si>
  <si>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</si>
  <si>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</si>
  <si>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</si>
  <si>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</si>
  <si>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</si>
  <si>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</si>
  <si>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</si>
  <si>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</si>
  <si>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</si>
  <si>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</si>
  <si>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</si>
  <si>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</si>
  <si>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</si>
  <si>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</si>
  <si>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</si>
  <si>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</si>
  <si>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</si>
  <si>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</si>
  <si>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</si>
  <si>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</si>
  <si>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</si>
  <si>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</si>
  <si>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</si>
  <si>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</si>
  <si>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</si>
  <si>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</si>
  <si>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</si>
  <si>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</si>
  <si>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</si>
  <si>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</si>
  <si>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</si>
  <si>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</si>
  <si>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</si>
  <si>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</si>
  <si>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</si>
  <si>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</si>
  <si>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</si>
  <si>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</si>
  <si>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</si>
  <si>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</si>
  <si>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</si>
  <si>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</si>
  <si>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</si>
  <si>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</si>
  <si>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</si>
  <si>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</si>
  <si>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</si>
  <si>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</si>
  <si>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</si>
  <si>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</si>
  <si>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</si>
  <si>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</si>
  <si>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</si>
  <si>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</si>
  <si>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</si>
  <si>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</si>
  <si>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</si>
  <si>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</si>
  <si>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</si>
  <si>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</si>
  <si>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</si>
  <si>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</si>
  <si>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</si>
  <si>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</si>
  <si>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</si>
  <si>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</si>
  <si>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</si>
  <si>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</si>
  <si>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</si>
  <si>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</si>
  <si>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</si>
  <si>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</si>
  <si>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</si>
  <si>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</si>
  <si>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</si>
  <si>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</si>
  <si>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</si>
  <si>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</si>
  <si>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</si>
  <si>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</si>
  <si>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</si>
  <si>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</si>
  <si>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</si>
  <si>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</si>
  <si>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</si>
  <si>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</si>
  <si>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</si>
  <si>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</si>
  <si>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</si>
  <si>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</si>
  <si>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</si>
  <si>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</si>
  <si>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</si>
  <si>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</si>
  <si>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</si>
  <si>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</si>
  <si>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</si>
  <si>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</si>
  <si>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</si>
  <si>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</si>
  <si>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</si>
  <si>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</si>
  <si>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</si>
  <si>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</si>
  <si>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</si>
  <si>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</si>
  <si>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</si>
  <si>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</si>
  <si>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</si>
  <si>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</si>
  <si>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</si>
  <si>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</si>
  <si>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</si>
  <si>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</si>
  <si>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</si>
  <si>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</si>
  <si>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</si>
  <si>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</si>
  <si>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</si>
  <si>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</si>
  <si>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</si>
  <si>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</si>
  <si>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</si>
  <si>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</si>
  <si>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</si>
  <si>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</si>
  <si>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</si>
  <si>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</si>
  <si>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</si>
  <si>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</si>
  <si>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</si>
  <si>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</si>
  <si>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</si>
  <si>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</si>
  <si>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</si>
  <si>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</si>
  <si>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</si>
  <si>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</si>
  <si>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</si>
  <si>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</si>
  <si>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</si>
  <si>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</si>
  <si>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</si>
  <si>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</si>
  <si>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</si>
  <si>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</si>
  <si>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</si>
  <si>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</si>
  <si>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</si>
  <si>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</si>
  <si>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</si>
  <si>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</si>
  <si>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</si>
  <si>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</si>
  <si>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</si>
  <si>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</si>
  <si>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</si>
  <si>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</si>
  <si>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</si>
  <si>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</si>
  <si>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</si>
  <si>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</si>
  <si>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</si>
  <si>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</si>
  <si>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</si>
  <si>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</si>
  <si>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</si>
  <si>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</si>
  <si>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</si>
  <si>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</si>
  <si>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</si>
  <si>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</si>
  <si>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</si>
  <si>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</si>
  <si>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</si>
  <si>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</si>
  <si>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</si>
  <si>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</si>
  <si>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</si>
  <si>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</si>
  <si>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</si>
  <si>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</si>
  <si>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</si>
  <si>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</si>
  <si>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</si>
  <si>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</si>
  <si>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</si>
  <si>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</si>
  <si>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</si>
  <si>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</si>
  <si>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</si>
  <si>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</si>
  <si>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</si>
  <si>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</si>
  <si>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</si>
  <si>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</si>
  <si>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</si>
  <si>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</si>
  <si>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</si>
  <si>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</si>
  <si>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</si>
  <si>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</si>
  <si>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</si>
  <si>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</si>
  <si>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</si>
  <si>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</si>
  <si>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</si>
  <si>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</si>
  <si>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</si>
  <si>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</si>
  <si>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</si>
  <si>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</si>
  <si>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</si>
  <si>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</si>
  <si>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</si>
  <si>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</si>
  <si>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</si>
  <si>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</si>
  <si>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</si>
  <si>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</si>
  <si>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</si>
  <si>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</si>
  <si>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</si>
  <si>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</si>
  <si>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</si>
  <si>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</si>
  <si>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</si>
  <si>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</si>
  <si>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</si>
  <si>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</si>
  <si>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</si>
  <si>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</si>
  <si>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</si>
  <si>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</si>
  <si>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</si>
  <si>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</si>
  <si>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</si>
  <si>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</si>
  <si>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</si>
  <si>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</si>
  <si>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</si>
  <si>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</si>
  <si>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</si>
  <si>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</si>
  <si>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</si>
  <si>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</si>
  <si>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</si>
  <si>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</si>
  <si>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</si>
  <si>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</si>
  <si>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</si>
  <si>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</si>
  <si>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</si>
  <si>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</si>
  <si>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</si>
  <si>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</si>
  <si>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</si>
  <si>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</si>
  <si>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</si>
  <si>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</si>
  <si>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</si>
  <si>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</si>
  <si>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</si>
  <si>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</si>
  <si>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</si>
  <si>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</si>
  <si>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</si>
  <si>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</si>
  <si>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</si>
  <si>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</si>
  <si>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</si>
  <si>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</si>
  <si>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</si>
  <si>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</si>
  <si>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</si>
  <si>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</si>
  <si>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</si>
  <si>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</si>
  <si>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</si>
  <si>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</si>
  <si>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</si>
  <si>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</si>
  <si>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</si>
  <si>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</si>
  <si>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</si>
  <si>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</si>
  <si>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</si>
  <si>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</si>
  <si>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</si>
  <si>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</si>
  <si>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</si>
  <si>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</si>
  <si>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</si>
  <si>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</si>
  <si>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</si>
  <si>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</si>
  <si>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</si>
  <si>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</si>
  <si>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</si>
  <si>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</si>
  <si>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</si>
  <si>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</si>
  <si>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</si>
  <si>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</si>
  <si>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</si>
  <si>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</si>
  <si>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</si>
  <si>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</si>
  <si>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</si>
  <si>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</si>
  <si>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</si>
  <si>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</si>
  <si>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</si>
  <si>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</si>
  <si>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</si>
  <si>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</si>
  <si>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</si>
  <si>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</si>
  <si>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</si>
  <si>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</si>
  <si>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</si>
  <si>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</si>
  <si>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</si>
  <si>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</si>
  <si>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</si>
  <si>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</si>
  <si>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</si>
  <si>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</si>
  <si>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</si>
  <si>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</si>
  <si>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</si>
  <si>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</si>
  <si>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</si>
  <si>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</si>
  <si>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</si>
  <si>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</si>
  <si>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</si>
  <si>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</si>
  <si>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</si>
  <si>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</si>
  <si>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</si>
  <si>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</si>
  <si>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</si>
  <si>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</si>
  <si>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</si>
  <si>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</si>
  <si>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</si>
  <si>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</si>
  <si>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</si>
  <si>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</si>
  <si>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</si>
  <si>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</si>
  <si>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</si>
  <si>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</si>
  <si>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</si>
  <si>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</si>
  <si>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</si>
  <si>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</si>
  <si>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</si>
  <si>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</si>
  <si>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</si>
  <si>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</si>
  <si>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</si>
  <si>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</si>
  <si>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</si>
  <si>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</si>
  <si>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</si>
  <si>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</si>
  <si>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</si>
  <si>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</si>
  <si>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</si>
  <si>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</si>
  <si>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</si>
  <si>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</si>
  <si>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</si>
  <si>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</si>
  <si>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</si>
  <si>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</si>
  <si>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</si>
  <si>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</si>
  <si>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</si>
  <si>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</si>
  <si>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</si>
  <si>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</si>
  <si>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</si>
  <si>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</si>
  <si>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</si>
  <si>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</si>
  <si>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</si>
  <si>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</si>
  <si>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</si>
  <si>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</si>
  <si>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</si>
  <si>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</si>
  <si>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</si>
  <si>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</si>
  <si>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</si>
  <si>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</si>
  <si>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</si>
  <si>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</si>
  <si>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</si>
  <si>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</si>
  <si>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</si>
  <si>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</si>
  <si>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</si>
  <si>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</si>
  <si>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</si>
  <si>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</si>
  <si>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</si>
  <si>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</si>
  <si>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</si>
  <si>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</si>
  <si>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</si>
  <si>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</si>
  <si>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</si>
  <si>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</si>
  <si>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</si>
  <si>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</si>
  <si>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</si>
  <si>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</si>
  <si>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</si>
  <si>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</si>
  <si>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</si>
  <si>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</si>
  <si>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</si>
  <si>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</si>
  <si>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</si>
  <si>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</si>
  <si>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</si>
  <si>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</si>
  <si>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</si>
  <si>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</si>
  <si>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</si>
  <si>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</si>
  <si>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</si>
  <si>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</si>
  <si>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</si>
  <si>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</si>
  <si>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</si>
  <si>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</si>
  <si>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</si>
  <si>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</si>
  <si>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</si>
  <si>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</si>
  <si>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</si>
  <si>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</si>
  <si>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</si>
  <si>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</si>
  <si>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</si>
  <si>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</si>
  <si>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</si>
  <si>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</si>
  <si>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</si>
  <si>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</si>
  <si>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</si>
  <si>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</si>
  <si>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</si>
  <si>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</si>
  <si>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</si>
  <si>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</si>
  <si>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</si>
  <si>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</si>
  <si>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</si>
  <si>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</si>
  <si>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</si>
  <si>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</si>
  <si>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</si>
  <si>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</si>
  <si>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</si>
  <si>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</si>
  <si>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</si>
  <si>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</si>
  <si>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</si>
  <si>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</si>
  <si>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</si>
  <si>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</si>
  <si>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</si>
  <si>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</si>
  <si>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</si>
  <si>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</si>
  <si>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</si>
  <si>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</si>
  <si>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</si>
  <si>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</si>
  <si>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</si>
  <si>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</si>
  <si>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</si>
  <si>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</si>
  <si>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</si>
  <si>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</si>
  <si>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</si>
  <si>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</si>
  <si>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</si>
  <si>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</si>
  <si>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</si>
  <si>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</si>
  <si>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</si>
  <si>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</si>
  <si>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</si>
  <si>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</si>
  <si>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</si>
  <si>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</si>
  <si>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</si>
  <si>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</si>
  <si>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</si>
  <si>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</si>
  <si>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</si>
  <si>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</si>
  <si>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</si>
  <si>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</si>
  <si>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</si>
  <si>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</si>
  <si>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</si>
  <si>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</si>
  <si>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</si>
  <si>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</si>
  <si>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</si>
  <si>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</si>
  <si>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</si>
  <si>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</si>
  <si>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</si>
  <si>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</si>
  <si>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</si>
  <si>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</si>
  <si>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</si>
  <si>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</si>
  <si>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</si>
  <si>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</si>
  <si>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</si>
  <si>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</si>
  <si>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</si>
  <si>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</si>
  <si>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</si>
  <si>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</si>
  <si>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</si>
  <si>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</si>
  <si>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</si>
  <si>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</si>
  <si>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</si>
  <si>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</si>
  <si>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</si>
  <si>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</si>
  <si>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</si>
  <si>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</si>
  <si>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</si>
  <si>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</si>
  <si>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</si>
  <si>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</si>
  <si>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</si>
  <si>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</si>
  <si>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</si>
  <si>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</si>
  <si>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</si>
  <si>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</si>
  <si>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</si>
  <si>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</si>
  <si>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</si>
  <si>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</si>
  <si>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</si>
  <si>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</si>
  <si>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</si>
  <si>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</si>
  <si>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</si>
  <si>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</si>
  <si>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</si>
  <si>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</si>
  <si>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</si>
  <si>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</si>
  <si>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</si>
  <si>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</si>
  <si>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</si>
  <si>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</si>
  <si>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</si>
  <si>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</si>
  <si>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</si>
  <si>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</si>
  <si>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</si>
  <si>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</si>
  <si>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</si>
  <si>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</si>
  <si>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</si>
  <si>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</si>
  <si>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</si>
  <si>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</si>
  <si>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</si>
  <si>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</si>
  <si>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</si>
  <si>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</si>
  <si>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</si>
  <si>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</si>
  <si>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</si>
  <si>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</si>
  <si>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</si>
  <si>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</si>
  <si>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</si>
  <si>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</si>
  <si>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</si>
  <si>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</si>
  <si>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</si>
  <si>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</si>
  <si>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</si>
  <si>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</si>
  <si>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</si>
  <si>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</si>
  <si>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</si>
  <si>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</si>
  <si>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</si>
  <si>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</si>
  <si>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</si>
  <si>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</si>
  <si>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</si>
  <si>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</si>
  <si>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</si>
  <si>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</si>
  <si>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</si>
  <si>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</si>
  <si>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</si>
  <si>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</si>
  <si>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</si>
  <si>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</si>
  <si>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</si>
  <si>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</si>
  <si>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</si>
  <si>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</si>
  <si>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</si>
  <si>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</si>
  <si>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</si>
  <si>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</si>
  <si>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</si>
  <si>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</si>
  <si>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</si>
  <si>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</si>
  <si>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</si>
  <si>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</si>
  <si>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</si>
  <si>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</si>
  <si>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</si>
  <si>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</si>
  <si>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</si>
  <si>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</si>
  <si>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</si>
  <si>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</si>
  <si>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</si>
  <si>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</si>
  <si>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</si>
  <si>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</si>
  <si>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</si>
  <si>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</si>
  <si>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</si>
  <si>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</si>
  <si>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</si>
  <si>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</si>
  <si>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</si>
  <si>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</si>
  <si>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</si>
  <si>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</si>
  <si>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</si>
  <si>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</si>
  <si>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</si>
  <si>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</si>
  <si>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</si>
  <si>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</si>
  <si>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</si>
  <si>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</si>
  <si>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</si>
  <si>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</si>
  <si>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</si>
  <si>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</si>
  <si>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</si>
  <si>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</si>
  <si>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</si>
  <si>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</si>
  <si>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</si>
  <si>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</si>
  <si>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</si>
  <si>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</si>
  <si>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</si>
  <si>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</si>
  <si>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</si>
  <si>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</si>
  <si>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</si>
  <si>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</si>
  <si>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</si>
  <si>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</si>
  <si>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</si>
  <si>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</si>
  <si>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</si>
  <si>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</si>
  <si>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</si>
  <si>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</si>
  <si>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</si>
  <si>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</si>
  <si>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</si>
  <si>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</si>
  <si>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</si>
  <si>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</si>
  <si>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</si>
  <si>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</si>
  <si>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</si>
  <si>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</si>
  <si>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</si>
  <si>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</si>
  <si>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</si>
  <si>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</si>
  <si>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</si>
  <si>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</si>
  <si>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</si>
  <si>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</si>
  <si>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</si>
  <si>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</si>
  <si>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</si>
  <si>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</si>
  <si>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</si>
  <si>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</si>
  <si>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</si>
  <si>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</si>
  <si>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</si>
  <si>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</si>
  <si>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</si>
  <si>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</si>
  <si>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</si>
  <si>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</si>
  <si>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</si>
  <si>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</si>
  <si>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</si>
  <si>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</si>
  <si>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</si>
  <si>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</si>
  <si>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</si>
  <si>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</si>
  <si>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</si>
  <si>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</si>
  <si>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</si>
  <si>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</si>
  <si>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</si>
  <si>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</si>
  <si>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</si>
  <si>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</si>
  <si>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</si>
  <si>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</si>
  <si>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</si>
  <si>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</si>
  <si>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</si>
  <si>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</si>
  <si>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</si>
  <si>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</si>
  <si>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</si>
  <si>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</si>
  <si>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</si>
  <si>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</si>
  <si>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</si>
  <si>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</si>
  <si>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</si>
  <si>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</si>
  <si>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</si>
  <si>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</si>
  <si>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</si>
  <si>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</si>
  <si>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</si>
  <si>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</si>
  <si>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</si>
  <si>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</si>
  <si>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</si>
  <si>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</si>
  <si>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</si>
  <si>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</si>
  <si>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</si>
  <si>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</si>
  <si>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</si>
  <si>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</si>
  <si>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</si>
  <si>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</si>
  <si>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</si>
  <si>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</si>
  <si>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</si>
  <si>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</si>
  <si>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</si>
  <si>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</si>
  <si>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</si>
  <si>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</si>
  <si>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</si>
  <si>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</si>
  <si>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</si>
  <si>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</si>
  <si>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</si>
  <si>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</si>
  <si>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</si>
  <si>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</si>
  <si>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</si>
  <si>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</si>
  <si>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</si>
  <si>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</si>
  <si>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</si>
  <si>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</si>
  <si>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</si>
  <si>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</si>
  <si>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</si>
  <si>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</si>
  <si>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</si>
  <si>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</si>
  <si>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</si>
  <si>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</si>
  <si>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</si>
  <si>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</si>
  <si>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</si>
  <si>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</si>
  <si>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</si>
  <si>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</si>
  <si>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</si>
  <si>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</si>
  <si>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</si>
  <si>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</si>
  <si>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</si>
  <si>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</si>
  <si>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</si>
  <si>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</si>
  <si>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</si>
  <si>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</si>
  <si>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</si>
  <si>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</si>
  <si>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</si>
  <si>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</si>
  <si>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</si>
  <si>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</si>
  <si>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</si>
  <si>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</si>
  <si>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</si>
  <si>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</si>
  <si>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</si>
  <si>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</si>
  <si>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</si>
  <si>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</si>
  <si>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</si>
  <si>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</si>
  <si>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</si>
  <si>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</si>
  <si>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</si>
  <si>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</si>
  <si>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</si>
  <si>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</si>
  <si>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</si>
  <si>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</si>
  <si>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</si>
  <si>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</si>
  <si>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</si>
  <si>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</si>
  <si>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</si>
  <si>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</si>
  <si>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</si>
  <si>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</si>
  <si>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</si>
  <si>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</si>
  <si>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</si>
  <si>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</si>
  <si>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</si>
  <si>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</si>
  <si>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</si>
  <si>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</si>
  <si>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</si>
  <si>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</si>
  <si>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</si>
  <si>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</si>
  <si>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</si>
  <si>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</si>
  <si>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</si>
  <si>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</si>
  <si>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</si>
  <si>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</si>
  <si>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</si>
  <si>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</si>
  <si>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</si>
  <si>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</si>
  <si>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</si>
  <si>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</si>
  <si>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</si>
  <si>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</si>
  <si>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</si>
  <si>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</si>
  <si>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</si>
  <si>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</si>
  <si>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</si>
  <si>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</si>
  <si>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</si>
  <si>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</si>
  <si>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</si>
  <si>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</si>
  <si>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</si>
  <si>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</si>
  <si>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</si>
  <si>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</si>
  <si>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</si>
  <si>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</si>
  <si>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</si>
  <si>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</si>
  <si>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</si>
  <si>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</si>
  <si>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</si>
  <si>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</si>
  <si>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</si>
  <si>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</si>
  <si>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</si>
  <si>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</si>
  <si>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</si>
  <si>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</si>
  <si>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</si>
  <si>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</si>
  <si>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</si>
  <si>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</si>
  <si>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</si>
  <si>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</si>
  <si>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</si>
  <si>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</si>
  <si>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</si>
  <si>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</si>
  <si>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</si>
  <si>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</si>
  <si>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</si>
  <si>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</si>
  <si>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</si>
  <si>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</si>
  <si>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</si>
  <si>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</si>
  <si>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</si>
  <si>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</si>
  <si>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</si>
  <si>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</si>
  <si>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</si>
  <si>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</si>
  <si>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</si>
  <si>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</si>
  <si>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</si>
  <si>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</si>
  <si>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</si>
  <si>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</si>
  <si>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</si>
  <si>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</si>
  <si>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</si>
  <si>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</si>
  <si>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</si>
  <si>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</si>
  <si>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</si>
  <si>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</si>
  <si>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</si>
  <si>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</si>
  <si>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</si>
  <si>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</si>
  <si>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</si>
  <si>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</si>
  <si>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</si>
  <si>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</si>
  <si>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</si>
  <si>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</si>
  <si>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</si>
  <si>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</si>
  <si>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</si>
  <si>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</si>
  <si>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</si>
  <si>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</si>
  <si>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</si>
  <si>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</si>
  <si>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</si>
  <si>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</si>
  <si>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</si>
  <si>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</si>
  <si>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</si>
  <si>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</si>
  <si>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</si>
  <si>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</si>
  <si>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</si>
  <si>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</si>
  <si>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</si>
  <si>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</si>
  <si>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</si>
  <si>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</si>
  <si>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</si>
  <si>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</si>
  <si>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</si>
  <si>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</si>
  <si>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</si>
  <si>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</si>
  <si>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</si>
  <si>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</si>
  <si>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</si>
  <si>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</si>
  <si>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</si>
  <si>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</si>
  <si>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</si>
  <si>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</si>
  <si>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</si>
  <si>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</si>
  <si>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</si>
  <si>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</si>
  <si>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</si>
  <si>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</si>
  <si>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</si>
  <si>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</si>
  <si>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</si>
  <si>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</si>
  <si>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</si>
  <si>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</si>
  <si>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</si>
  <si>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</si>
  <si>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</si>
  <si>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</si>
  <si>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</si>
  <si>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</si>
  <si>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</si>
  <si>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</si>
  <si>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</si>
  <si>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</si>
  <si>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</si>
  <si>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</si>
  <si>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</si>
  <si>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</si>
  <si>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</si>
  <si>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</si>
  <si>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</si>
  <si>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</si>
  <si>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</si>
  <si>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</si>
  <si>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</si>
  <si>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</si>
  <si>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</si>
  <si>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</si>
  <si>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</si>
  <si>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</si>
  <si>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</si>
  <si>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</si>
  <si>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</si>
  <si>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</si>
  <si>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</si>
  <si>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</si>
  <si>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</si>
  <si>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</si>
  <si>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</si>
  <si>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</si>
  <si>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</si>
  <si>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</si>
  <si>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</si>
  <si>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</si>
  <si>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</si>
  <si>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</si>
  <si>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</si>
  <si>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</si>
  <si>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</si>
  <si>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</si>
  <si>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</si>
  <si>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</si>
  <si>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</si>
  <si>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</si>
  <si>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</si>
  <si>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</si>
  <si>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</si>
  <si>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</si>
  <si>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</si>
  <si>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</si>
  <si>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</si>
  <si>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</si>
  <si>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</si>
  <si>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</si>
  <si>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</si>
  <si>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</si>
  <si>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</si>
  <si>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</si>
  <si>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</si>
  <si>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</si>
  <si>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</si>
  <si>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</si>
  <si>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</si>
  <si>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</si>
  <si>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</si>
  <si>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</si>
  <si>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</si>
  <si>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</si>
  <si>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</si>
  <si>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</si>
  <si>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</si>
  <si>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</si>
  <si>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</si>
  <si>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</si>
  <si>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</si>
  <si>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</si>
  <si>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</si>
  <si>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</si>
  <si>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</si>
  <si>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</si>
  <si>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</si>
  <si>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</si>
  <si>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</si>
  <si>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</si>
  <si>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</si>
  <si>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</si>
  <si>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</si>
  <si>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</si>
  <si>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</si>
  <si>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</si>
  <si>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</si>
  <si>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</si>
  <si>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</si>
  <si>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</si>
  <si>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</si>
  <si>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</si>
  <si>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</si>
  <si>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</si>
  <si>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</si>
  <si>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</si>
  <si>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</si>
  <si>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</si>
  <si>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</si>
  <si>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</si>
  <si>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</si>
  <si>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</si>
  <si>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</si>
  <si>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</si>
  <si>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</si>
  <si>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</si>
  <si>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</si>
  <si>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</si>
  <si>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</si>
  <si>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</si>
  <si>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</si>
  <si>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</si>
  <si>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</si>
  <si>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</si>
  <si>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</si>
  <si>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</si>
  <si>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</si>
  <si>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</si>
  <si>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</si>
  <si>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</si>
  <si>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</si>
  <si>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</si>
  <si>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</si>
  <si>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</si>
  <si>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</si>
  <si>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</si>
  <si>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</si>
  <si>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</si>
  <si>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</si>
  <si>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</si>
  <si>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</si>
  <si>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</si>
  <si>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</si>
  <si>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</si>
  <si>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</si>
  <si>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</si>
  <si>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</si>
  <si>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</si>
  <si>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</si>
  <si>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</si>
  <si>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</si>
  <si>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</si>
  <si>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</si>
  <si>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</si>
  <si>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</si>
  <si>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</si>
  <si>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</si>
  <si>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</si>
  <si>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</si>
  <si>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</si>
  <si>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</si>
  <si>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</si>
  <si>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</si>
  <si>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</si>
  <si>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</si>
  <si>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</si>
  <si>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</si>
  <si>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</si>
  <si>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</si>
  <si>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</si>
  <si>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</si>
  <si>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</si>
  <si>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</si>
  <si>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</si>
  <si>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</si>
  <si>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</si>
  <si>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</si>
  <si>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</si>
  <si>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</si>
  <si>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</si>
  <si>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</si>
  <si>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</si>
  <si>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</si>
  <si>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</si>
  <si>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</si>
  <si>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</si>
  <si>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</si>
  <si>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</si>
  <si>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</si>
  <si>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</si>
  <si>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</si>
  <si>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</si>
  <si>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</si>
  <si>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</si>
  <si>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</si>
  <si>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</si>
  <si>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</si>
  <si>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</si>
  <si>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</si>
  <si>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</si>
  <si>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</si>
  <si>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</si>
  <si>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</si>
  <si>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</si>
  <si>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</si>
  <si>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</si>
  <si>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</si>
  <si>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</si>
  <si>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</si>
  <si>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</si>
  <si>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</si>
  <si>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</si>
  <si>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</si>
  <si>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</si>
  <si>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</si>
  <si>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</si>
  <si>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</si>
  <si>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</si>
  <si>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</si>
  <si>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</si>
  <si>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</si>
  <si>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</si>
  <si>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</si>
  <si>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</si>
  <si>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</si>
  <si>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</si>
  <si>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</si>
  <si>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</si>
  <si>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</si>
  <si>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</si>
  <si>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</si>
  <si>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</si>
  <si>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</si>
  <si>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</si>
  <si>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</si>
  <si>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</si>
  <si>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</si>
  <si>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</si>
  <si>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</si>
  <si>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</si>
  <si>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</si>
  <si>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</si>
  <si>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</si>
  <si>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</si>
  <si>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</si>
  <si>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</si>
  <si>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</si>
  <si>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</si>
  <si>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</si>
  <si>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</si>
  <si>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</si>
  <si>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</si>
  <si>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</si>
  <si>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</si>
  <si>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</si>
  <si>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</si>
  <si>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</si>
  <si>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</si>
  <si>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</si>
  <si>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</si>
  <si>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</si>
  <si>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</si>
  <si>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</si>
  <si>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</si>
  <si>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</si>
  <si>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</si>
  <si>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</si>
  <si>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</si>
  <si>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</si>
  <si>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</si>
  <si>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</si>
  <si>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</si>
  <si>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</si>
  <si>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</si>
  <si>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</si>
  <si>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</si>
  <si>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</si>
  <si>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</si>
  <si>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</si>
  <si>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</si>
  <si>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</si>
  <si>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</si>
  <si>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</si>
  <si>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</si>
  <si>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</si>
  <si>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</si>
  <si>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</si>
  <si>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</si>
  <si>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</si>
  <si>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</si>
  <si>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</si>
  <si>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</si>
  <si>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</si>
  <si>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</si>
  <si>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</si>
  <si>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</si>
  <si>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</si>
  <si>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</si>
  <si>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</si>
  <si>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</si>
  <si>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</si>
  <si>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</si>
  <si>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</si>
  <si>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</si>
  <si>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</si>
  <si>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</si>
  <si>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</si>
  <si>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</si>
  <si>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</si>
  <si>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</si>
  <si>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</si>
  <si>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</si>
  <si>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</si>
  <si>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</si>
  <si>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</si>
  <si>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</si>
  <si>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</si>
  <si>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</si>
  <si>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</si>
  <si>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</si>
  <si>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</si>
  <si>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</si>
  <si>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</si>
  <si>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</si>
  <si>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</si>
  <si>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</si>
  <si>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</si>
  <si>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</si>
  <si>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</si>
  <si>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</si>
  <si>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</si>
  <si>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</si>
  <si>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</si>
  <si>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</si>
  <si>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</si>
  <si>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</si>
  <si>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</si>
  <si>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</si>
  <si>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</si>
  <si>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</si>
  <si>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</si>
  <si>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</si>
  <si>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</si>
  <si>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</si>
  <si>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</si>
  <si>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</si>
  <si>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</si>
  <si>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</si>
  <si>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</si>
  <si>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</si>
  <si>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</si>
  <si>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</si>
  <si>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</si>
  <si>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</si>
  <si>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</si>
  <si>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</si>
  <si>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</si>
  <si>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</si>
  <si>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</si>
  <si>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</si>
  <si>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</si>
  <si>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</si>
  <si>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</si>
  <si>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</si>
  <si>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</si>
  <si>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</si>
  <si>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</si>
  <si>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</si>
  <si>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</si>
  <si>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</si>
  <si>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</si>
  <si>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</si>
  <si>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</si>
  <si>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</si>
  <si>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</si>
  <si>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</si>
  <si>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</si>
  <si>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</si>
  <si>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</si>
  <si>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</si>
  <si>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</si>
  <si>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</si>
  <si>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</si>
  <si>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</si>
  <si>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</si>
  <si>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</si>
  <si>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</si>
  <si>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</si>
  <si>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</si>
  <si>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</si>
  <si>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</si>
  <si>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</si>
  <si>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</si>
  <si>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</si>
  <si>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</si>
  <si>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</si>
  <si>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</si>
  <si>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</si>
  <si>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</si>
  <si>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</si>
  <si>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</si>
  <si>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</si>
  <si>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</si>
  <si>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</si>
  <si>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</si>
  <si>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</si>
  <si>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</si>
  <si>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</si>
  <si>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</si>
  <si>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</si>
  <si>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</si>
  <si>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</si>
  <si>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</si>
  <si>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</si>
  <si>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</si>
  <si>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</si>
  <si>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</si>
  <si>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</si>
  <si>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</si>
  <si>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</si>
  <si>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</si>
  <si>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</si>
  <si>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</si>
  <si>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</si>
  <si>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</si>
  <si>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</si>
  <si>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</si>
  <si>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</si>
  <si>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</si>
  <si>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</si>
  <si>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</si>
  <si>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</si>
  <si>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</si>
  <si>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</si>
  <si>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</si>
  <si>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</si>
  <si>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</si>
  <si>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</si>
  <si>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</si>
  <si>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</si>
  <si>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</si>
  <si>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</si>
  <si>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</si>
  <si>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</si>
  <si>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</si>
  <si>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</si>
  <si>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</si>
  <si>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</si>
  <si>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</si>
  <si>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</si>
  <si>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</si>
  <si>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</si>
  <si>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</si>
  <si>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</si>
  <si>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</si>
  <si>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</si>
  <si>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</si>
  <si>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</si>
  <si>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</si>
  <si>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</si>
  <si>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</si>
  <si>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</si>
  <si>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</si>
  <si>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</si>
  <si>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</si>
  <si>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</si>
  <si>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</si>
  <si>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</si>
  <si>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</si>
  <si>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</si>
  <si>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</si>
  <si>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</si>
  <si>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</si>
  <si>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</si>
  <si>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</si>
  <si>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</si>
  <si>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</si>
  <si>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</si>
  <si>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</si>
  <si>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</si>
  <si>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</si>
  <si>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</si>
  <si>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</si>
  <si>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</si>
  <si>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</si>
  <si>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</si>
  <si>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</si>
  <si>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</si>
  <si>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</si>
  <si>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</si>
  <si>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</si>
  <si>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</si>
  <si>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</si>
  <si>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</si>
  <si>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</si>
  <si>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</si>
  <si>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</si>
  <si>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</si>
  <si>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</si>
  <si>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</si>
  <si>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</si>
  <si>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</si>
  <si>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</si>
  <si>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</si>
  <si>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</si>
  <si>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</si>
  <si>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</si>
  <si>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</si>
  <si>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</si>
  <si>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</si>
  <si>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</si>
  <si>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</si>
  <si>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</si>
  <si>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</si>
  <si>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</si>
  <si>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</si>
  <si>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</si>
  <si>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</si>
  <si>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</si>
  <si>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</si>
  <si>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</si>
  <si>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</si>
  <si>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</si>
  <si>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</si>
  <si>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</si>
  <si>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</si>
  <si>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</si>
  <si>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</si>
  <si>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</si>
  <si>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</si>
  <si>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</si>
  <si>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</si>
  <si>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</si>
  <si>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</si>
  <si>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</si>
  <si>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</si>
  <si>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</si>
  <si>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</si>
  <si>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</si>
  <si>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</si>
  <si>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</si>
  <si>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</si>
  <si>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</si>
  <si>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</si>
  <si>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</si>
  <si>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</si>
  <si>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</si>
  <si>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</si>
  <si>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</si>
  <si>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</si>
  <si>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</si>
  <si>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</si>
  <si>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</si>
  <si>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</si>
  <si>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</si>
  <si>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</si>
  <si>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</si>
  <si>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</si>
  <si>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</si>
  <si>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</si>
  <si>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</si>
  <si>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</si>
  <si>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</si>
  <si>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</si>
  <si>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</si>
  <si>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</si>
  <si>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</si>
  <si>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</si>
  <si>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</si>
  <si>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</si>
  <si>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</si>
  <si>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</si>
  <si>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</si>
  <si>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</si>
  <si>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</si>
  <si>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</si>
  <si>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</si>
  <si>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</si>
  <si>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</si>
  <si>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</si>
  <si>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</si>
  <si>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</si>
  <si>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</si>
  <si>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</si>
  <si>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</si>
  <si>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</si>
  <si>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</si>
  <si>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</si>
  <si>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</si>
  <si>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</si>
  <si>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</si>
  <si>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</si>
  <si>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</si>
  <si>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</si>
  <si>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</si>
  <si>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</si>
  <si>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</si>
  <si>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</si>
  <si>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</si>
  <si>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</si>
  <si>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</si>
  <si>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</si>
  <si>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</si>
  <si>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</si>
  <si>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</si>
  <si>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</si>
  <si>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</si>
  <si>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</si>
  <si>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</si>
  <si>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</si>
  <si>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</si>
  <si>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</si>
  <si>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</si>
  <si>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</si>
  <si>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</si>
  <si>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</si>
  <si>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</si>
  <si>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</si>
  <si>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</si>
  <si>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</si>
  <si>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</si>
  <si>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</si>
  <si>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</si>
  <si>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</si>
  <si>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</si>
  <si>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</si>
  <si>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</si>
  <si>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</si>
  <si>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</si>
  <si>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</si>
  <si>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</si>
  <si>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</si>
  <si>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</si>
  <si>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</si>
  <si>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</si>
  <si>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</si>
  <si>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</si>
  <si>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</si>
  <si>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</si>
  <si>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</si>
  <si>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</si>
  <si>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</si>
  <si>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</si>
  <si>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</si>
  <si>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</si>
  <si>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</si>
  <si>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</si>
  <si>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</si>
  <si>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</si>
  <si>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</si>
  <si>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</si>
  <si>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</si>
  <si>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</si>
  <si>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</si>
  <si>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</si>
  <si>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</si>
  <si>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</si>
  <si>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</si>
  <si>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</si>
  <si>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</si>
  <si>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</si>
  <si>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</si>
  <si>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</si>
  <si>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</si>
  <si>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</si>
  <si>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</si>
  <si>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</si>
  <si>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</si>
  <si>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</si>
  <si>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</si>
  <si>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</si>
  <si>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</si>
  <si>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</si>
  <si>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</si>
  <si>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</si>
  <si>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</si>
  <si>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</si>
  <si>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</si>
  <si>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</si>
  <si>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</si>
  <si>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</si>
  <si>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</si>
  <si>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</si>
  <si>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</si>
  <si>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</si>
  <si>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</si>
  <si>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</si>
  <si>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</si>
  <si>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</si>
  <si>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</si>
  <si>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</si>
  <si>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</si>
  <si>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</si>
  <si>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</si>
  <si>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</si>
  <si>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</si>
  <si>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</si>
  <si>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</si>
  <si>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</si>
  <si>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</si>
  <si>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</si>
  <si>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</si>
  <si>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</si>
  <si>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</si>
  <si>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</si>
  <si>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</si>
  <si>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</si>
  <si>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</si>
  <si>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</si>
  <si>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</si>
  <si>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</si>
  <si>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</si>
  <si>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</si>
  <si>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</si>
  <si>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</si>
  <si>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</si>
  <si>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</si>
  <si>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</si>
  <si>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</si>
  <si>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</si>
  <si>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</si>
  <si>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</si>
  <si>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</si>
  <si>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</si>
  <si>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</si>
  <si>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</si>
  <si>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</si>
  <si>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</si>
  <si>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</si>
  <si>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</si>
  <si>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</si>
  <si>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</si>
  <si>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</si>
  <si>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</si>
  <si>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</si>
  <si>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</si>
  <si>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</si>
  <si>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</si>
  <si>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</si>
  <si>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</si>
  <si>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</si>
  <si>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</si>
  <si>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</si>
  <si>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</si>
  <si>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</si>
  <si>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</si>
  <si>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</si>
  <si>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</si>
  <si>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</si>
  <si>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</si>
  <si>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</si>
  <si>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</si>
  <si>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</si>
  <si>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</si>
  <si>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</si>
  <si>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</si>
  <si>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</si>
  <si>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</si>
  <si>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</si>
  <si>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</si>
  <si>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</si>
  <si>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</si>
  <si>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</si>
  <si>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</si>
  <si>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</si>
  <si>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</si>
  <si>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</si>
  <si>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</si>
  <si>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</si>
  <si>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</si>
  <si>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</si>
  <si>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</si>
  <si>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</si>
  <si>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</si>
  <si>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</si>
  <si>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</si>
  <si>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</si>
  <si>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</si>
  <si>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</si>
  <si>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</si>
  <si>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</si>
  <si>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</si>
  <si>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</si>
  <si>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</si>
  <si>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</si>
  <si>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</si>
  <si>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</si>
  <si>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</si>
  <si>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</si>
  <si>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</si>
  <si>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</si>
  <si>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</si>
  <si>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</si>
  <si>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</si>
  <si>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</si>
  <si>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</si>
  <si>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</si>
  <si>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</si>
  <si>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</si>
  <si>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</si>
  <si>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</si>
  <si>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</si>
  <si>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</si>
  <si>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</si>
  <si>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</si>
  <si>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</si>
  <si>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</si>
  <si>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</si>
  <si>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</si>
  <si>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</si>
  <si>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</si>
  <si>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</si>
  <si>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</si>
  <si>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</si>
  <si>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</si>
  <si>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</si>
  <si>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</si>
  <si>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</si>
  <si>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</si>
  <si>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</si>
  <si>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</si>
  <si>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</si>
  <si>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</si>
  <si>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</si>
  <si>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</si>
  <si>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</si>
  <si>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</si>
  <si>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</si>
  <si>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</si>
  <si>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</si>
  <si>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</si>
  <si>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</si>
  <si>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</si>
  <si>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</si>
  <si>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</si>
  <si>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</si>
  <si>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</si>
  <si>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</si>
  <si>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</si>
  <si>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</si>
  <si>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</si>
  <si>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</si>
  <si>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</si>
  <si>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</si>
  <si>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</si>
  <si>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</si>
  <si>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</si>
  <si>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</si>
  <si>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</si>
  <si>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</si>
  <si>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</si>
  <si>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</si>
  <si>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</si>
  <si>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</si>
  <si>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</si>
  <si>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</si>
  <si>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</si>
  <si>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</si>
  <si>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</si>
  <si>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</si>
  <si>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</si>
  <si>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</si>
  <si>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</si>
  <si>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</si>
  <si>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</si>
  <si>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</si>
  <si>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</si>
  <si>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</si>
  <si>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</si>
  <si>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</si>
  <si>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</si>
  <si>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</si>
  <si>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</si>
  <si>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</si>
  <si>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</si>
  <si>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</si>
  <si>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</si>
  <si>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</si>
  <si>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</si>
  <si>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</si>
  <si>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</si>
  <si>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</si>
  <si>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</si>
  <si>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</si>
  <si>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</si>
  <si>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</si>
  <si>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</si>
  <si>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</si>
  <si>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</si>
  <si>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</si>
  <si>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</si>
  <si>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</si>
  <si>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</si>
  <si>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</si>
  <si>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</si>
  <si>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</si>
  <si>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</si>
  <si>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</si>
  <si>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</si>
  <si>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</si>
  <si>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</si>
  <si>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</si>
  <si>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</si>
  <si>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</si>
  <si>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</si>
  <si>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</si>
  <si>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</si>
  <si>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</si>
  <si>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</si>
  <si>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</si>
  <si>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</si>
  <si>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</si>
  <si>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</si>
  <si>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</si>
  <si>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</si>
  <si>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</si>
  <si>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</si>
  <si>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</si>
  <si>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</si>
  <si>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</si>
  <si>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</si>
  <si>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</si>
  <si>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</si>
  <si>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</si>
  <si>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</si>
  <si>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</si>
  <si>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</si>
  <si>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</si>
  <si>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</si>
  <si>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</si>
  <si>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</si>
  <si>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</si>
  <si>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</si>
  <si>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</si>
  <si>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</si>
  <si>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</si>
  <si>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</si>
  <si>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</si>
  <si>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</si>
  <si>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</si>
  <si>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</si>
  <si>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</si>
  <si>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</si>
  <si>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</si>
  <si>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</si>
  <si>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</si>
  <si>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</si>
  <si>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</si>
  <si>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</si>
  <si>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</si>
  <si>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</si>
  <si>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</si>
  <si>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</si>
  <si>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</si>
  <si>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</si>
  <si>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</si>
  <si>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</si>
  <si>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</si>
  <si>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</si>
  <si>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</si>
  <si>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</si>
  <si>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</si>
  <si>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</si>
  <si>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</si>
  <si>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</si>
  <si>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</si>
  <si>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</si>
  <si>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</si>
  <si>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</si>
  <si>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</si>
  <si>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</si>
  <si>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</si>
  <si>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</si>
  <si>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</si>
  <si>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</si>
  <si>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</si>
  <si>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</si>
  <si>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</si>
  <si>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</si>
  <si>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</si>
  <si>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</si>
  <si>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</si>
  <si>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</si>
  <si>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</si>
  <si>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</si>
  <si>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</si>
  <si>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</si>
  <si>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</si>
  <si>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</si>
  <si>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</si>
  <si>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</si>
  <si>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</si>
  <si>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</si>
  <si>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</si>
  <si>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</si>
  <si>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</si>
  <si>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</si>
  <si>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</si>
  <si>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</si>
  <si>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</si>
  <si>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</si>
  <si>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</si>
  <si>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</si>
  <si>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</si>
  <si>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</si>
  <si>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</si>
  <si>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</si>
  <si>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</si>
  <si>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</si>
  <si>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</si>
  <si>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</si>
  <si>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</si>
  <si>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</si>
  <si>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</si>
  <si>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</si>
  <si>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</si>
  <si>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</si>
  <si>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</si>
  <si>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</si>
  <si>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</si>
  <si>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</si>
  <si>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</si>
  <si>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</si>
  <si>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</si>
  <si>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</si>
  <si>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</si>
  <si>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</si>
  <si>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</si>
  <si>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</si>
  <si>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</si>
  <si>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</si>
  <si>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</si>
  <si>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</si>
  <si>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</si>
  <si>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</si>
  <si>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</si>
  <si>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</si>
  <si>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</si>
  <si>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</si>
  <si>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</si>
  <si>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</si>
  <si>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</si>
  <si>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</si>
  <si>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</si>
  <si>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</si>
  <si>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</si>
  <si>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</si>
  <si>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</si>
  <si>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</si>
  <si>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</si>
  <si>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</si>
  <si>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</si>
  <si>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</si>
  <si>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</si>
  <si>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</si>
  <si>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</si>
  <si>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</si>
  <si>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</si>
  <si>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</si>
  <si>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</si>
  <si>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</si>
  <si>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</si>
  <si>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</si>
  <si>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</si>
  <si>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</si>
  <si>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</si>
  <si>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</si>
  <si>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</si>
  <si>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</si>
  <si>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</si>
  <si>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</si>
  <si>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</si>
  <si>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</si>
  <si>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</si>
  <si>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</si>
  <si>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</si>
  <si>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</si>
  <si>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</si>
  <si>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</si>
  <si>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</si>
  <si>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</si>
  <si>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</si>
  <si>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</si>
  <si>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</si>
  <si>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</si>
  <si>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</si>
  <si>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</si>
  <si>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</si>
  <si>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</si>
  <si>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</si>
  <si>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</si>
  <si>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</si>
  <si>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</si>
  <si>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</si>
  <si>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</si>
  <si>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</si>
  <si>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</si>
  <si>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</si>
  <si>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</si>
  <si>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</si>
  <si>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</si>
  <si>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</si>
  <si>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</si>
  <si>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</si>
  <si>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</si>
  <si>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</si>
  <si>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</si>
  <si>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</si>
  <si>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</si>
  <si>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</si>
  <si>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</si>
  <si>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</si>
  <si>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</si>
  <si>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</si>
  <si>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</si>
  <si>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</si>
  <si>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</si>
  <si>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</si>
  <si>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</si>
  <si>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</si>
  <si>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</si>
  <si>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</si>
  <si>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</si>
  <si>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</si>
  <si>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</si>
  <si>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</si>
  <si>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</si>
  <si>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</si>
  <si>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</si>
  <si>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</si>
  <si>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</si>
  <si>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</si>
  <si>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</si>
  <si>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</si>
  <si>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</si>
  <si>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</si>
  <si>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</si>
  <si>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</si>
  <si>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</si>
  <si>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</si>
  <si>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</si>
  <si>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</si>
  <si>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</si>
  <si>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</si>
  <si>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</si>
  <si>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</si>
  <si>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</si>
  <si>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</si>
  <si>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</si>
  <si>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</si>
  <si>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</si>
  <si>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</si>
  <si>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</si>
  <si>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</si>
  <si>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</si>
  <si>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</si>
  <si>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</si>
  <si>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</si>
  <si>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</si>
  <si>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</si>
  <si>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</si>
  <si>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</si>
  <si>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</si>
  <si>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</si>
  <si>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</si>
  <si>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</si>
  <si>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</si>
  <si>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</si>
  <si>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</si>
  <si>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</si>
  <si>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</si>
  <si>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</si>
  <si>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</si>
  <si>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</si>
  <si>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</si>
  <si>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</si>
  <si>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</si>
  <si>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</si>
  <si>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</si>
  <si>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</si>
  <si>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</si>
  <si>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</si>
  <si>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</si>
  <si>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</si>
  <si>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</si>
  <si>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</si>
  <si>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</si>
  <si>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</si>
  <si>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</si>
  <si>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</si>
  <si>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</si>
  <si>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</si>
  <si>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</si>
  <si>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</si>
  <si>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</si>
  <si>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</si>
  <si>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</si>
  <si>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</si>
  <si>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</si>
  <si>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</si>
  <si>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</si>
  <si>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</si>
  <si>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</si>
  <si>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</si>
  <si>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</si>
  <si>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</si>
  <si>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</si>
  <si>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</si>
  <si>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</si>
  <si>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</si>
  <si>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</si>
  <si>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</si>
  <si>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</si>
  <si>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</si>
  <si>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</si>
  <si>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</si>
  <si>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</si>
  <si>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</si>
  <si>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</si>
  <si>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</si>
  <si>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</si>
  <si>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</si>
  <si>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</si>
  <si>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</si>
  <si>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</si>
  <si>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</si>
  <si>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</si>
  <si>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</si>
  <si>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</si>
  <si>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</si>
  <si>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</si>
  <si>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</si>
  <si>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</si>
  <si>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</si>
  <si>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</si>
  <si>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</si>
  <si>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</si>
  <si>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</si>
  <si>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</si>
  <si>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</si>
  <si>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</si>
  <si>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</si>
  <si>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</si>
  <si>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</si>
  <si>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</si>
  <si>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</si>
  <si>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</si>
  <si>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</si>
  <si>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</si>
  <si>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</si>
  <si>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</si>
  <si>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</si>
  <si>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</si>
  <si>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</si>
  <si>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</si>
  <si>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</si>
  <si>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</si>
  <si>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</si>
  <si>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</si>
  <si>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</si>
  <si>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</si>
  <si>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</si>
  <si>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</si>
  <si>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</si>
  <si>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</si>
  <si>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</si>
  <si>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</si>
  <si>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</si>
  <si>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</si>
  <si>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</si>
  <si>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</si>
  <si>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</si>
  <si>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</si>
  <si>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</si>
  <si>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</si>
  <si>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</si>
  <si>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</si>
  <si>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</si>
  <si>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</si>
  <si>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</si>
  <si>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</si>
  <si>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</si>
  <si>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</si>
  <si>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</si>
  <si>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</si>
  <si>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</si>
  <si>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</si>
  <si>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</si>
  <si>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</si>
  <si>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</si>
  <si>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</si>
  <si>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</si>
  <si>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</si>
  <si>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</si>
  <si>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</si>
  <si>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</si>
  <si>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</si>
  <si>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</si>
  <si>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</si>
  <si>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</si>
  <si>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</si>
  <si>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</si>
  <si>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</si>
  <si>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</si>
  <si>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</si>
  <si>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</si>
  <si>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</si>
  <si>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</si>
  <si>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</si>
  <si>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</si>
  <si>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</si>
  <si>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</si>
  <si>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</si>
  <si>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</si>
  <si>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</si>
  <si>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</si>
  <si>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</si>
  <si>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</si>
  <si>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</si>
  <si>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</si>
  <si>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</si>
  <si>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</si>
  <si>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</si>
  <si>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</si>
  <si>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</si>
  <si>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</si>
  <si>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</si>
  <si>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</si>
  <si>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</si>
  <si>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</si>
  <si>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</si>
  <si>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</si>
  <si>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</si>
  <si>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</si>
  <si>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</si>
  <si>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</si>
  <si>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</si>
  <si>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</si>
  <si>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</si>
  <si>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</si>
  <si>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</si>
  <si>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</si>
  <si>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</si>
  <si>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</si>
  <si>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</si>
  <si>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</si>
  <si>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</si>
  <si>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</si>
  <si>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</si>
  <si>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</si>
  <si>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</si>
  <si>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</si>
  <si>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</si>
  <si>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</si>
  <si>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</si>
  <si>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</si>
  <si>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</si>
  <si>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</si>
  <si>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</si>
  <si>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</si>
  <si>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</si>
  <si>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</si>
  <si>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</si>
  <si>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</si>
  <si>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</si>
  <si>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</si>
  <si>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</si>
  <si>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</si>
  <si>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</si>
  <si>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</si>
  <si>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</si>
  <si>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</si>
  <si>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</si>
  <si>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</si>
  <si>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</si>
  <si>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</si>
  <si>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</si>
  <si>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</si>
  <si>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</si>
  <si>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</si>
  <si>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</si>
  <si>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</si>
  <si>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</si>
  <si>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</si>
  <si>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</si>
  <si>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</si>
  <si>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</si>
  <si>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</si>
  <si>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</si>
  <si>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</si>
  <si>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</si>
  <si>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</si>
  <si>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</si>
  <si>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</si>
  <si>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</si>
  <si>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</si>
  <si>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</si>
  <si>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</si>
  <si>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</si>
  <si>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</si>
  <si>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</si>
  <si>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</si>
  <si>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</si>
  <si>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</si>
  <si>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</si>
  <si>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</si>
  <si>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</si>
  <si>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</si>
  <si>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</si>
  <si>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</si>
  <si>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</si>
  <si>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</si>
  <si>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</si>
  <si>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</si>
  <si>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</si>
  <si>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</si>
  <si>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</si>
  <si>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</si>
  <si>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</si>
  <si>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</si>
  <si>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</si>
  <si>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</si>
  <si>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</si>
  <si>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</si>
  <si>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</si>
  <si>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</si>
  <si>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</si>
  <si>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</si>
  <si>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</si>
  <si>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</si>
  <si>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</si>
  <si>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</si>
  <si>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</si>
  <si>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</si>
  <si>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</si>
  <si>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</si>
  <si>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</si>
  <si>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</si>
  <si>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</si>
  <si>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</si>
  <si>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</si>
  <si>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</si>
  <si>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</si>
  <si>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</si>
  <si>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</si>
  <si>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</si>
  <si>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</si>
  <si>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</si>
  <si>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</si>
  <si>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</si>
  <si>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</si>
  <si>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</si>
  <si>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</si>
  <si>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</si>
  <si>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</si>
  <si>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</si>
  <si>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</si>
  <si>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</si>
  <si>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</si>
  <si>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</si>
  <si>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</si>
  <si>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</si>
  <si>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</si>
  <si>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</si>
  <si>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</si>
  <si>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</si>
  <si>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</si>
  <si>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</si>
  <si>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</si>
  <si>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</si>
  <si>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</si>
  <si>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</si>
  <si>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</si>
  <si>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</si>
  <si>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</si>
  <si>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</si>
  <si>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</si>
  <si>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</si>
  <si>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</si>
  <si>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</si>
  <si>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</si>
  <si>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</si>
  <si>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</si>
  <si>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</si>
  <si>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</si>
  <si>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</si>
  <si>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</si>
  <si>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</si>
  <si>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</si>
  <si>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</si>
  <si>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</si>
  <si>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</si>
  <si>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</si>
  <si>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</si>
  <si>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</si>
  <si>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</si>
  <si>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</si>
  <si>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</si>
  <si>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</si>
  <si>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</si>
  <si>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</si>
  <si>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</si>
  <si>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</si>
  <si>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</si>
  <si>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</si>
  <si>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</si>
  <si>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</si>
  <si>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</si>
  <si>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</si>
  <si>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</si>
  <si>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</si>
  <si>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</si>
  <si>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</si>
  <si>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</si>
  <si>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</si>
  <si>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</si>
  <si>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</si>
  <si>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</si>
  <si>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</si>
  <si>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</si>
  <si>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</si>
  <si>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</si>
  <si>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</si>
  <si>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</si>
  <si>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</si>
  <si>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</si>
  <si>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</si>
  <si>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</si>
  <si>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</si>
  <si>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</si>
  <si>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</si>
  <si>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</si>
  <si>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</si>
  <si>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</si>
  <si>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</si>
  <si>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</si>
  <si>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</si>
  <si>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</si>
  <si>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</si>
  <si>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</si>
  <si>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</si>
  <si>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</si>
  <si>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</si>
  <si>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</si>
  <si>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</si>
  <si>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</si>
  <si>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</si>
  <si>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</si>
  <si>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</si>
  <si>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</si>
  <si>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</si>
  <si>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</si>
  <si>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</si>
  <si>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</si>
  <si>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</si>
  <si>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</si>
  <si>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</si>
  <si>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</si>
  <si>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</si>
  <si>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</si>
  <si>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</si>
  <si>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</si>
  <si>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</si>
  <si>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</si>
  <si>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</si>
  <si>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</si>
  <si>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</si>
  <si>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</si>
  <si>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</si>
  <si>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</si>
  <si>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</si>
  <si>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</si>
  <si>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</si>
  <si>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</si>
  <si>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</si>
  <si>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</si>
  <si>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</si>
  <si>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</si>
  <si>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</si>
  <si>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</si>
  <si>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</si>
  <si>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</si>
  <si>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</si>
  <si>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</si>
  <si>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</si>
  <si>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</si>
  <si>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</si>
  <si>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</si>
  <si>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</si>
  <si>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</si>
  <si>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</si>
  <si>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</si>
  <si>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</si>
  <si>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</si>
  <si>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</si>
  <si>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</si>
  <si>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</si>
  <si>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</si>
  <si>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</si>
  <si>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</si>
  <si>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</si>
  <si>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</si>
  <si>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</si>
  <si>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</si>
  <si>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</si>
  <si>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</si>
  <si>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</si>
  <si>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</si>
  <si>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</si>
  <si>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</si>
  <si>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</si>
  <si>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</si>
  <si>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</si>
  <si>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</si>
  <si>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</si>
  <si>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</si>
  <si>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</si>
  <si>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</si>
  <si>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</si>
  <si>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</si>
  <si>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</si>
  <si>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</si>
  <si>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</si>
  <si>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</si>
  <si>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</si>
  <si>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</si>
  <si>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</si>
  <si>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</si>
  <si>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</si>
  <si>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</si>
  <si>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</si>
  <si>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</si>
  <si>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</si>
  <si>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</si>
  <si>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</si>
  <si>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</si>
  <si>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</si>
  <si>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</si>
  <si>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</si>
  <si>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</si>
  <si>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</si>
  <si>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</si>
  <si>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</si>
  <si>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</si>
  <si>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</si>
  <si>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</si>
  <si>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</si>
  <si>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</si>
  <si>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</si>
  <si>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</si>
  <si>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</si>
  <si>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</si>
  <si>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</si>
  <si>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</si>
  <si>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</si>
  <si>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</si>
  <si>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</si>
  <si>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</si>
  <si>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</si>
  <si>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</si>
  <si>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</si>
  <si>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</si>
  <si>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</si>
  <si>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</si>
  <si>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</si>
  <si>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</si>
  <si>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</si>
  <si>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</si>
  <si>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</si>
  <si>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</si>
  <si>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</si>
  <si>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</si>
  <si>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</si>
  <si>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</si>
  <si>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</si>
  <si>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</si>
  <si>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</si>
  <si>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</si>
  <si>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</si>
  <si>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</si>
  <si>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</si>
  <si>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</si>
  <si>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</si>
  <si>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</si>
  <si>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</si>
  <si>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</si>
  <si>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</si>
  <si>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</si>
  <si>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</si>
  <si>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</si>
  <si>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</si>
  <si>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</si>
  <si>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</si>
  <si>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</si>
  <si>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</si>
  <si>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</si>
  <si>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</si>
  <si>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</si>
  <si>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</si>
  <si>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</si>
  <si>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</si>
  <si>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</si>
  <si>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</si>
  <si>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</si>
  <si>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</si>
  <si>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</si>
  <si>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</si>
  <si>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</si>
  <si>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</si>
  <si>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</si>
  <si>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</si>
  <si>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</si>
  <si>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</si>
  <si>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</si>
  <si>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</si>
  <si>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</si>
  <si>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</si>
  <si>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</si>
  <si>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</si>
  <si>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</si>
  <si>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</si>
  <si>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</si>
  <si>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</si>
  <si>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</si>
  <si>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</si>
  <si>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</si>
  <si>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</si>
  <si>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</si>
  <si>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</si>
  <si>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</si>
  <si>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</si>
  <si>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</si>
  <si>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</si>
  <si>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</si>
  <si>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</si>
  <si>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</si>
  <si>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</si>
  <si>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</si>
  <si>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</si>
  <si>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</si>
  <si>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</si>
  <si>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</si>
  <si>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</si>
  <si>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</si>
  <si>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</si>
  <si>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</si>
  <si>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</si>
  <si>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</si>
  <si>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</si>
  <si>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</si>
  <si>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</si>
  <si>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</si>
  <si>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</si>
  <si>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</si>
  <si>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</si>
  <si>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</si>
  <si>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</si>
  <si>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</si>
  <si>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</si>
  <si>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</si>
  <si>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</si>
  <si>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</si>
  <si>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</si>
  <si>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</si>
  <si>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</si>
  <si>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</si>
  <si>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</si>
  <si>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</si>
  <si>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</si>
  <si>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</si>
  <si>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</si>
  <si>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</si>
  <si>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</si>
  <si>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</si>
  <si>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</si>
  <si>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</si>
  <si>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</si>
  <si>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</si>
  <si>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</si>
  <si>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</si>
  <si>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</si>
  <si>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</si>
  <si>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</si>
  <si>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</si>
  <si>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</si>
  <si>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</si>
  <si>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</si>
  <si>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</si>
  <si>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</si>
  <si>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</si>
  <si>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</si>
  <si>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</si>
  <si>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</si>
  <si>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</si>
  <si>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</si>
  <si>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</si>
  <si>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</si>
  <si>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</si>
  <si>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</si>
  <si>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</si>
  <si>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</si>
  <si>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</si>
  <si>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</si>
  <si>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</si>
  <si>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</si>
  <si>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</si>
  <si>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</si>
  <si>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</si>
  <si>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</si>
  <si>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</si>
  <si>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</si>
  <si>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</si>
  <si>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</si>
  <si>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</si>
  <si>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</si>
  <si>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</si>
  <si>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</si>
  <si>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</si>
  <si>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</si>
  <si>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</si>
  <si>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</si>
  <si>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</si>
  <si>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</si>
  <si>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</si>
  <si>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</si>
  <si>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</si>
  <si>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</si>
  <si>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</si>
  <si>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</si>
  <si>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</si>
  <si>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</si>
  <si>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</si>
  <si>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</si>
  <si>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</si>
  <si>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</si>
  <si>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</si>
  <si>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</si>
  <si>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</si>
  <si>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</si>
  <si>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</si>
  <si>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</si>
  <si>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</si>
  <si>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</si>
  <si>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</si>
  <si>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</si>
  <si>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</si>
  <si>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</si>
  <si>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</si>
  <si>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</si>
  <si>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</si>
  <si>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</si>
  <si>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</si>
  <si>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</si>
  <si>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</si>
  <si>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</si>
  <si>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</si>
  <si>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</si>
  <si>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</si>
  <si>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</si>
  <si>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</si>
  <si>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</si>
  <si>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</si>
  <si>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</si>
  <si>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</si>
  <si>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</si>
  <si>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</si>
  <si>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</si>
  <si>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</si>
  <si>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</si>
  <si>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</si>
  <si>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</si>
  <si>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</si>
  <si>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</si>
  <si>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</si>
  <si>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</si>
  <si>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</si>
  <si>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</si>
  <si>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</si>
  <si>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</si>
  <si>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</si>
  <si>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</si>
  <si>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</si>
  <si>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</si>
  <si>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</si>
  <si>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</si>
  <si>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</si>
  <si>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</si>
  <si>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</si>
  <si>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</si>
  <si>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</si>
  <si>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</si>
  <si>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</si>
  <si>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</si>
  <si>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</si>
  <si>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</si>
  <si>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</si>
  <si>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</si>
  <si>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</si>
  <si>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</si>
  <si>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</si>
  <si>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</si>
  <si>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</si>
  <si>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</si>
  <si>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</si>
  <si>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</si>
  <si>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</si>
  <si>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</si>
  <si>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</si>
  <si>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</si>
  <si>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</si>
  <si>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</si>
  <si>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</si>
  <si>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</si>
  <si>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</si>
  <si>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</si>
  <si>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</si>
  <si>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</si>
  <si>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</si>
  <si>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</si>
  <si>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</si>
  <si>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</si>
  <si>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</si>
  <si>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</si>
  <si>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</si>
  <si>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</si>
  <si>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</si>
  <si>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</si>
  <si>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</si>
  <si>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</si>
  <si>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</si>
  <si>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</si>
  <si>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</si>
  <si>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</si>
  <si>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</si>
  <si>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</si>
  <si>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</si>
  <si>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</si>
  <si>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</si>
  <si>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</si>
  <si>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</si>
  <si>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</si>
  <si>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</si>
  <si>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</si>
  <si>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</si>
  <si>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</si>
  <si>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</si>
  <si>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</si>
  <si>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</si>
  <si>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</si>
  <si>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</si>
  <si>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</si>
  <si>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</si>
  <si>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</si>
  <si>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</si>
  <si>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</si>
  <si>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</si>
  <si>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</si>
  <si>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</si>
  <si>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</si>
  <si>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</si>
  <si>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</si>
  <si>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</si>
  <si>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</si>
  <si>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</si>
  <si>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</si>
  <si>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</si>
  <si>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</si>
  <si>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</si>
  <si>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</si>
  <si>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</si>
  <si>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</si>
  <si>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</si>
  <si>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</si>
  <si>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</si>
  <si>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</si>
  <si>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</si>
  <si>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</si>
  <si>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</si>
  <si>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</si>
  <si>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</si>
  <si>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</si>
  <si>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</si>
  <si>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</si>
  <si>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</si>
  <si>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</si>
  <si>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</si>
  <si>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</si>
  <si>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</si>
  <si>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</si>
  <si>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</si>
  <si>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</si>
  <si>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</si>
  <si>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</si>
  <si>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</si>
  <si>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</si>
  <si>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</si>
  <si>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</si>
  <si>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</si>
  <si>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</si>
  <si>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</si>
  <si>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</si>
  <si>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</si>
  <si>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</si>
  <si>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</si>
  <si>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</si>
  <si>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</si>
  <si>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</si>
  <si>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</si>
  <si>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</si>
  <si>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</si>
  <si>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</si>
  <si>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</si>
  <si>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</si>
  <si>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</si>
  <si>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</si>
  <si>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</si>
  <si>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</si>
  <si>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</si>
  <si>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</si>
  <si>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</si>
  <si>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</si>
  <si>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</si>
  <si>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</si>
  <si>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</si>
  <si>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</si>
  <si>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</si>
  <si>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</si>
  <si>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</si>
  <si>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</si>
  <si>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</si>
  <si>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</si>
  <si>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</si>
  <si>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</si>
  <si>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</si>
  <si>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</si>
  <si>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</si>
  <si>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</si>
  <si>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</si>
  <si>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</si>
  <si>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</si>
  <si>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</si>
  <si>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</si>
  <si>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</si>
  <si>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</si>
  <si>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</si>
  <si>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</si>
  <si>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</si>
  <si>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</si>
  <si>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</si>
  <si>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</si>
  <si>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</si>
  <si>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</si>
  <si>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</si>
  <si>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</si>
  <si>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</si>
  <si>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</si>
  <si>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</si>
  <si>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</si>
  <si>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</si>
  <si>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</si>
  <si>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</si>
  <si>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</si>
  <si>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</si>
  <si>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</si>
  <si>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</si>
  <si>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</si>
  <si>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</si>
  <si>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</si>
  <si>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</si>
  <si>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</si>
  <si>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</si>
  <si>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</si>
  <si>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</si>
  <si>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</si>
  <si>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</si>
  <si>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</si>
  <si>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</si>
  <si>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</si>
  <si>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</si>
  <si>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</si>
  <si>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</si>
  <si>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</si>
  <si>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</si>
  <si>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</si>
  <si>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</si>
  <si>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</si>
  <si>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</si>
  <si>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</si>
  <si>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</si>
  <si>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</si>
  <si>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</si>
  <si>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</si>
  <si>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</si>
  <si>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</si>
  <si>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</si>
  <si>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</si>
  <si>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</si>
  <si>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</si>
  <si>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</si>
  <si>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</si>
  <si>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</si>
  <si>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</si>
  <si>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</si>
  <si>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</si>
  <si>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</si>
  <si>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</si>
  <si>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</si>
  <si>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</si>
  <si>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</si>
  <si>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</si>
  <si>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</si>
  <si>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</si>
  <si>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</si>
  <si>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</si>
  <si>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</si>
  <si>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</si>
  <si>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</si>
  <si>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</si>
  <si>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</si>
  <si>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</si>
  <si>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</si>
  <si>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</si>
  <si>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</si>
  <si>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</si>
  <si>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</si>
  <si>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</si>
  <si>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</si>
  <si>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</si>
  <si>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</si>
  <si>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</si>
  <si>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</si>
  <si>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</si>
  <si>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</si>
  <si>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</si>
  <si>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</si>
  <si>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</si>
  <si>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</si>
  <si>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</si>
  <si>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</si>
  <si>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</si>
  <si>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</si>
  <si>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</si>
  <si>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</si>
  <si>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</si>
  <si>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</si>
  <si>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</si>
  <si>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</si>
  <si>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</si>
  <si>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</si>
  <si>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</si>
  <si>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</si>
  <si>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</si>
  <si>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</si>
  <si>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</si>
  <si>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</si>
  <si>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</si>
  <si>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</si>
  <si>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</si>
  <si>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</si>
  <si>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</si>
  <si>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</si>
  <si>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</si>
  <si>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</si>
  <si>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</si>
  <si>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</si>
  <si>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</si>
  <si>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</si>
  <si>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</si>
  <si>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</si>
  <si>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</si>
  <si>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</si>
  <si>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</si>
  <si>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</si>
  <si>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</si>
  <si>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</si>
  <si>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</si>
  <si>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</si>
  <si>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</si>
  <si>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</si>
  <si>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</si>
  <si>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</si>
  <si>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</si>
  <si>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</si>
  <si>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</si>
  <si>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</si>
  <si>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</si>
  <si>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</si>
  <si>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</si>
  <si>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</si>
  <si>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</si>
  <si>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</si>
  <si>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</si>
  <si>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</si>
  <si>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</si>
  <si>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</si>
  <si>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</si>
  <si>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</si>
  <si>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</si>
  <si>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</si>
  <si>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</si>
  <si>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</si>
  <si>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</si>
  <si>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</si>
  <si>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</si>
  <si>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</si>
  <si>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</si>
  <si>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</si>
  <si>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</si>
  <si>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</si>
  <si>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</si>
  <si>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</si>
  <si>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</si>
  <si>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</si>
  <si>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</si>
  <si>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</si>
  <si>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</si>
  <si>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</si>
  <si>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</si>
  <si>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</si>
  <si>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</si>
  <si>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</si>
  <si>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</si>
  <si>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</si>
  <si>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</si>
  <si>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</si>
  <si>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</si>
  <si>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</si>
  <si>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</si>
  <si>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</si>
  <si>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</si>
  <si>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</si>
  <si>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</si>
  <si>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</si>
  <si>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</si>
  <si>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</si>
  <si>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</si>
  <si>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</si>
  <si>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</si>
  <si>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</si>
  <si>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</si>
  <si>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</si>
  <si>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</si>
  <si>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</si>
  <si>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</si>
  <si>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</si>
  <si>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</si>
  <si>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</si>
  <si>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</si>
  <si>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</si>
  <si>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</si>
  <si>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</si>
  <si>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</si>
  <si>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</si>
  <si>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</si>
  <si>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</si>
  <si>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</si>
  <si>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</si>
  <si>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</si>
  <si>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</si>
  <si>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</si>
  <si>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</si>
  <si>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</si>
  <si>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</si>
  <si>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</si>
  <si>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</si>
  <si>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</si>
  <si>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</si>
  <si>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</si>
  <si>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</si>
  <si>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</si>
  <si>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</si>
  <si>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</si>
  <si>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</si>
  <si>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</si>
  <si>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</si>
  <si>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</si>
  <si>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</si>
  <si>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</si>
  <si>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</si>
  <si>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</si>
  <si>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</si>
  <si>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</si>
  <si>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</si>
  <si>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</si>
  <si>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</si>
  <si>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</si>
  <si>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</si>
  <si>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</si>
  <si>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</si>
  <si>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</si>
  <si>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</si>
  <si>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</si>
  <si>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</si>
  <si>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</si>
  <si>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</si>
  <si>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</si>
  <si>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</si>
  <si>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</si>
  <si>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</si>
  <si>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</si>
  <si>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</si>
  <si>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</si>
  <si>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</si>
  <si>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</si>
  <si>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</si>
  <si>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</si>
  <si>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</si>
  <si>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</si>
  <si>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</si>
  <si>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</si>
  <si>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</si>
  <si>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</si>
  <si>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</si>
  <si>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</si>
  <si>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</si>
  <si>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</si>
  <si>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</si>
  <si>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</si>
  <si>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</si>
  <si>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</si>
  <si>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</si>
  <si>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</si>
  <si>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</si>
  <si>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</si>
  <si>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</si>
  <si>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</si>
  <si>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</si>
  <si>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</si>
  <si>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</si>
  <si>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</si>
  <si>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</si>
  <si>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</si>
  <si>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</si>
  <si>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</si>
  <si>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</si>
  <si>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</si>
  <si>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</si>
  <si>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</si>
  <si>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</si>
  <si>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</si>
  <si>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</si>
  <si>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</si>
  <si>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</si>
  <si>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</si>
  <si>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</si>
  <si>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</si>
  <si>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</si>
  <si>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</si>
  <si>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</si>
  <si>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</si>
  <si>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</si>
  <si>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</si>
  <si>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</si>
  <si>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</si>
  <si>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</si>
  <si>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</si>
  <si>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</si>
  <si>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</si>
  <si>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</si>
  <si>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</si>
  <si>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</si>
  <si>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</si>
  <si>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</si>
  <si>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</si>
  <si>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</si>
  <si>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</si>
  <si>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</si>
  <si>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</si>
  <si>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</si>
  <si>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</si>
  <si>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</si>
  <si>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</si>
  <si>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</si>
  <si>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</si>
  <si>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</si>
  <si>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</si>
  <si>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</si>
  <si>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</si>
  <si>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</si>
  <si>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</si>
  <si>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</si>
  <si>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</si>
  <si>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</si>
  <si>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</si>
  <si>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</si>
  <si>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</si>
  <si>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</si>
  <si>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</si>
  <si>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</si>
  <si>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</si>
  <si>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</si>
  <si>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</si>
  <si>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</si>
  <si>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</si>
  <si>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</si>
  <si>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</si>
  <si>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</si>
  <si>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</si>
  <si>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</si>
  <si>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</si>
  <si>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</si>
  <si>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</si>
  <si>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</si>
  <si>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</si>
  <si>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</si>
  <si>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</si>
  <si>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</si>
  <si>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</si>
  <si>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</si>
  <si>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</si>
  <si>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</si>
  <si>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</si>
  <si>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</si>
  <si>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</si>
  <si>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</si>
  <si>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</si>
  <si>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</si>
  <si>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</si>
  <si>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</si>
  <si>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</si>
  <si>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</si>
  <si>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</si>
  <si>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</si>
  <si>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</si>
  <si>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</si>
  <si>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</si>
  <si>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</si>
  <si>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</si>
  <si>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</si>
  <si>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</si>
  <si>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</si>
  <si>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</si>
  <si>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</si>
  <si>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</si>
  <si>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</si>
  <si>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</si>
  <si>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</si>
  <si>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</si>
  <si>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</si>
  <si>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</si>
  <si>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</si>
  <si>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</si>
  <si>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</si>
  <si>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</si>
  <si>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</si>
  <si>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</si>
  <si>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</si>
  <si>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</si>
  <si>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</si>
  <si>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</si>
  <si>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</si>
  <si>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</si>
  <si>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</si>
  <si>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</si>
  <si>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</si>
  <si>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</si>
  <si>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</si>
  <si>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</si>
  <si>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</si>
  <si>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</si>
  <si>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</si>
  <si>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</si>
  <si>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</si>
  <si>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</si>
  <si>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</si>
  <si>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</si>
  <si>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</si>
  <si>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</si>
  <si>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</si>
  <si>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</si>
  <si>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</si>
  <si>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</si>
  <si>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</si>
  <si>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</si>
  <si>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</si>
  <si>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</si>
  <si>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</si>
  <si>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</si>
  <si>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</si>
  <si>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</si>
  <si>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</si>
  <si>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</si>
  <si>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</si>
  <si>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</si>
  <si>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</si>
  <si>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</si>
  <si>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</si>
  <si>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</si>
  <si>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</si>
  <si>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</si>
  <si>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</si>
  <si>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</si>
  <si>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</si>
  <si>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</si>
  <si>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</si>
  <si>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</si>
  <si>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</si>
  <si>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</si>
  <si>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</si>
  <si>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</si>
  <si>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</si>
  <si>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</si>
  <si>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</si>
  <si>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</si>
  <si>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</si>
  <si>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</si>
  <si>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</si>
  <si>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</si>
  <si>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</si>
  <si>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</si>
  <si>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</si>
  <si>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</si>
  <si>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</si>
  <si>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</si>
  <si>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</si>
  <si>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</si>
  <si>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</si>
  <si>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</si>
  <si>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</si>
  <si>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</si>
  <si>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</si>
  <si>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</si>
  <si>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</si>
  <si>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</si>
  <si>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</si>
  <si>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</si>
  <si>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</si>
  <si>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</si>
  <si>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</si>
  <si>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</si>
  <si>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</si>
  <si>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</si>
  <si>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</si>
  <si>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</si>
  <si>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</si>
  <si>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</si>
  <si>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</si>
  <si>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</si>
  <si>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</si>
  <si>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</si>
  <si>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</si>
  <si>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</si>
  <si>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</si>
  <si>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</si>
  <si>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</si>
  <si>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</si>
  <si>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</si>
  <si>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</si>
  <si>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</si>
  <si>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</si>
  <si>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</si>
  <si>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</si>
  <si>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</si>
  <si>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</si>
  <si>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</si>
  <si>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</si>
  <si>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</si>
  <si>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</si>
  <si>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</si>
  <si>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</si>
  <si>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</si>
  <si>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</si>
  <si>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</si>
  <si>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</si>
  <si>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</si>
  <si>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</si>
  <si>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</si>
  <si>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</si>
  <si>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</si>
  <si>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</si>
  <si>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</si>
  <si>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</si>
  <si>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</si>
  <si>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</si>
  <si>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</si>
  <si>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</si>
  <si>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</si>
  <si>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</si>
  <si>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</si>
  <si>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</si>
  <si>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</si>
  <si>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</si>
  <si>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</si>
  <si>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</si>
  <si>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</si>
  <si>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</si>
  <si>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</si>
  <si>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</si>
  <si>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</si>
  <si>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</si>
  <si>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</si>
  <si>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</si>
  <si>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</si>
  <si>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</si>
  <si>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</si>
  <si>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</si>
  <si>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</si>
  <si>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</si>
  <si>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</si>
  <si>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</si>
  <si>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</si>
  <si>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</si>
  <si>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</si>
  <si>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</si>
  <si>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</si>
  <si>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</si>
  <si>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</si>
  <si>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</si>
  <si>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</si>
  <si>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</si>
  <si>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</si>
  <si>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</si>
  <si>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</si>
  <si>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</si>
  <si>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</si>
  <si>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</si>
  <si>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</si>
  <si>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</si>
  <si>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</si>
  <si>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</si>
  <si>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</si>
  <si>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</si>
  <si>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</si>
  <si>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</si>
  <si>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</si>
  <si>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</si>
  <si>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</si>
  <si>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</si>
  <si>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</si>
  <si>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</si>
  <si>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</si>
  <si>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</si>
  <si>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</si>
  <si>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</si>
  <si>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</si>
  <si>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</si>
  <si>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</si>
  <si>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</si>
  <si>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</si>
  <si>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</si>
  <si>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</si>
  <si>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</si>
  <si>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</si>
  <si>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</si>
  <si>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</si>
  <si>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</si>
  <si>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</si>
  <si>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</si>
  <si>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</si>
  <si>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</si>
  <si>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</si>
  <si>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</si>
  <si>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</si>
  <si>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</si>
  <si>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</si>
  <si>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</si>
  <si>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</si>
  <si>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</si>
  <si>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</si>
  <si>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</si>
  <si>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</si>
  <si>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</si>
  <si>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</si>
  <si>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</si>
  <si>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</si>
  <si>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</si>
  <si>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</si>
  <si>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</si>
  <si>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</si>
  <si>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</si>
  <si>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</si>
  <si>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</si>
  <si>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</si>
  <si>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</si>
  <si>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</si>
  <si>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</si>
  <si>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</si>
  <si>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</si>
  <si>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</si>
  <si>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</si>
  <si>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</si>
  <si>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</si>
  <si>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</si>
  <si>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</si>
  <si>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</si>
  <si>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</si>
  <si>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</si>
  <si>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</si>
  <si>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</si>
  <si>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</si>
  <si>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</si>
  <si>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</si>
  <si>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</si>
  <si>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</si>
  <si>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</si>
  <si>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</si>
  <si>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</si>
  <si>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</si>
  <si>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</si>
  <si>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</si>
  <si>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</si>
  <si>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</si>
  <si>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</si>
  <si>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</si>
  <si>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</si>
  <si>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</si>
  <si>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</si>
  <si>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</si>
  <si>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</si>
  <si>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</si>
  <si>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</si>
  <si>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</si>
  <si>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</si>
  <si>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</si>
  <si>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</si>
  <si>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</si>
  <si>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</si>
  <si>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</si>
  <si>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</si>
  <si>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</si>
  <si>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</si>
  <si>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</si>
  <si>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</si>
  <si>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</si>
  <si>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</si>
  <si>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</si>
  <si>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</si>
  <si>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</si>
  <si>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</si>
  <si>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</si>
  <si>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</si>
  <si>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</si>
  <si>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</si>
  <si>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</si>
  <si>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</si>
  <si>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</si>
  <si>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</si>
  <si>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</si>
  <si>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</si>
  <si>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</si>
  <si>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</si>
  <si>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</si>
  <si>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</si>
  <si>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</si>
  <si>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</si>
  <si>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</si>
  <si>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</si>
  <si>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</si>
  <si>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</si>
  <si>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</si>
  <si>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</si>
  <si>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</si>
  <si>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</si>
  <si>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</si>
  <si>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</si>
  <si>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</si>
  <si>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</si>
  <si>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</si>
  <si>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</si>
  <si>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</si>
  <si>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</si>
  <si>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</si>
  <si>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</si>
  <si>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</si>
  <si>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</si>
  <si>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</si>
  <si>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</si>
  <si>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</si>
  <si>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</si>
  <si>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</si>
  <si>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</si>
  <si>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</si>
  <si>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</si>
  <si>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</si>
  <si>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</si>
  <si>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</si>
  <si>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</si>
  <si>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</si>
  <si>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</si>
  <si>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</si>
  <si>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</si>
  <si>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</si>
  <si>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</si>
  <si>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</si>
  <si>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</si>
  <si>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</si>
  <si>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</si>
  <si>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</si>
  <si>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</si>
  <si>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</si>
  <si>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</si>
  <si>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</si>
  <si>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</si>
  <si>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</si>
  <si>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</si>
  <si>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</si>
  <si>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</si>
  <si>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</si>
  <si>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</si>
  <si>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</si>
  <si>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</si>
  <si>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</si>
  <si>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</si>
  <si>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</si>
  <si>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</si>
  <si>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</si>
  <si>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</si>
  <si>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</si>
  <si>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</si>
  <si>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</si>
  <si>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</si>
  <si>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</si>
  <si>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</si>
  <si>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</si>
  <si>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</si>
  <si>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</si>
  <si>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</si>
  <si>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</si>
  <si>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</si>
  <si>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</si>
  <si>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</si>
  <si>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</si>
  <si>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</si>
  <si>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</si>
  <si>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</si>
  <si>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</si>
  <si>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</si>
  <si>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</si>
  <si>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</si>
  <si>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</si>
  <si>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</si>
  <si>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</si>
  <si>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</si>
  <si>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</si>
  <si>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</si>
  <si>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</si>
  <si>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</si>
  <si>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</si>
  <si>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</si>
  <si>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</si>
  <si>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</si>
  <si>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</si>
  <si>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</si>
  <si>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</si>
  <si>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</si>
  <si>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</si>
  <si>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</si>
  <si>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</si>
  <si>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</si>
  <si>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</si>
  <si>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</si>
  <si>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</si>
  <si>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</si>
  <si>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</si>
  <si>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</si>
  <si>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</si>
  <si>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</si>
  <si>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</si>
  <si>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</si>
  <si>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</si>
  <si>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</si>
  <si>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</si>
  <si>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</si>
  <si>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</si>
  <si>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</si>
  <si>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</si>
  <si>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</si>
  <si>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</si>
  <si>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</si>
  <si>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</si>
  <si>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</si>
  <si>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</si>
  <si>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</si>
  <si>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</si>
  <si>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</si>
  <si>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</si>
  <si>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</si>
  <si>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</si>
  <si>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</si>
  <si>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</si>
  <si>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</si>
  <si>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</si>
  <si>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</si>
  <si>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</si>
  <si>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</si>
  <si>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</si>
  <si>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</si>
  <si>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</si>
  <si>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</si>
  <si>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</si>
  <si>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</si>
  <si>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</si>
  <si>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</si>
  <si>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</si>
  <si>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</si>
  <si>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</si>
  <si>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</si>
  <si>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</si>
  <si>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</si>
  <si>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</si>
  <si>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</si>
  <si>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</si>
  <si>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</si>
  <si>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</si>
  <si>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</si>
  <si>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</si>
  <si>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</si>
  <si>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</si>
  <si>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</si>
  <si>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</si>
  <si>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</si>
  <si>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</si>
  <si>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</si>
  <si>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</si>
  <si>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</si>
  <si>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</si>
  <si>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</si>
  <si>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</si>
  <si>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</si>
  <si>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</si>
  <si>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</si>
  <si>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</si>
  <si>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</si>
  <si>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</si>
  <si>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</si>
  <si>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</si>
  <si>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</si>
  <si>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</si>
  <si>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</si>
  <si>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</si>
  <si>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</si>
  <si>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</si>
  <si>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</si>
  <si>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</si>
  <si>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</si>
  <si>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</si>
  <si>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</si>
  <si>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</si>
  <si>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</si>
  <si>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</si>
  <si>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</si>
  <si>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</si>
  <si>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</si>
  <si>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</si>
  <si>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</si>
  <si>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</si>
  <si>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</si>
  <si>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</si>
  <si>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</si>
  <si>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</si>
  <si>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</si>
  <si>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</si>
  <si>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</si>
  <si>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</si>
  <si>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</si>
  <si>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</si>
  <si>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</si>
  <si>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</si>
  <si>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</si>
  <si>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</si>
  <si>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</si>
  <si>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</si>
  <si>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</si>
  <si>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</si>
  <si>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</si>
  <si>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</si>
  <si>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</si>
  <si>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</si>
  <si>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</si>
  <si>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</si>
  <si>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</si>
  <si>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</si>
  <si>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</si>
  <si>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</si>
  <si>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</si>
  <si>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</si>
  <si>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</si>
  <si>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</si>
  <si>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</si>
  <si>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</si>
  <si>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</si>
  <si>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</si>
  <si>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</si>
  <si>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</si>
  <si>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</si>
  <si>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</si>
  <si>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</si>
  <si>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</si>
  <si>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</si>
  <si>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</si>
  <si>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</si>
  <si>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</si>
  <si>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</si>
  <si>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</si>
  <si>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</si>
  <si>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</si>
  <si>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</si>
  <si>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</si>
  <si>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</si>
  <si>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</si>
  <si>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</si>
  <si>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</si>
  <si>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</si>
  <si>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</si>
  <si>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</si>
  <si>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</si>
  <si>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</si>
  <si>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</si>
  <si>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</si>
  <si>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</si>
  <si>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</si>
  <si>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</si>
  <si>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</si>
  <si>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</si>
  <si>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</si>
  <si>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</si>
  <si>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</si>
  <si>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</si>
  <si>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</si>
  <si>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</si>
  <si>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</si>
  <si>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</si>
  <si>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</si>
  <si>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</si>
  <si>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</si>
  <si>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</si>
  <si>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</si>
  <si>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</si>
  <si>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</si>
  <si>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</si>
  <si>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</si>
  <si>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</si>
  <si>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</si>
  <si>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</si>
  <si>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</si>
  <si>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</si>
  <si>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</si>
  <si>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</si>
  <si>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</si>
  <si>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</si>
  <si>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</si>
  <si>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</si>
  <si>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</si>
  <si>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</si>
  <si>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</si>
  <si>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</si>
  <si>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</si>
  <si>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</si>
  <si>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</si>
  <si>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</si>
  <si>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</si>
  <si>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</si>
  <si>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</si>
  <si>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</si>
  <si>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</si>
  <si>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</si>
  <si>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</si>
  <si>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</si>
  <si>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</si>
  <si>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</si>
  <si>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</si>
  <si>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</si>
  <si>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</si>
  <si>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</si>
  <si>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</si>
  <si>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</si>
  <si>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</si>
  <si>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</si>
  <si>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</si>
  <si>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</si>
  <si>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</si>
  <si>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</si>
  <si>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</si>
  <si>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</si>
  <si>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</si>
  <si>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</si>
  <si>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</si>
  <si>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</si>
  <si>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</si>
  <si>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</si>
  <si>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</si>
  <si>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</si>
  <si>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</si>
  <si>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</si>
  <si>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</si>
  <si>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</si>
  <si>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</si>
  <si>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</si>
  <si>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</si>
  <si>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</si>
  <si>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</si>
  <si>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</si>
  <si>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</si>
  <si>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</si>
  <si>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</si>
  <si>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</si>
  <si>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</si>
  <si>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</si>
  <si>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</si>
  <si>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</si>
  <si>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</si>
  <si>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</si>
  <si>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</si>
  <si>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</si>
  <si>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</si>
  <si>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</si>
  <si>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</si>
  <si>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</si>
  <si>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</si>
  <si>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</si>
  <si>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</si>
  <si>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</si>
  <si>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</si>
  <si>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</si>
  <si>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</si>
  <si>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</si>
  <si>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</si>
  <si>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</si>
  <si>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</si>
  <si>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</si>
  <si>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</si>
  <si>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</si>
  <si>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</si>
  <si>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</si>
  <si>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</si>
  <si>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</si>
  <si>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</si>
  <si>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</si>
  <si>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</si>
  <si>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</si>
  <si>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</si>
  <si>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</si>
  <si>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</si>
  <si>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</si>
  <si>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</si>
  <si>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</si>
  <si>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</si>
  <si>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</si>
  <si>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</si>
  <si>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</si>
  <si>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</si>
  <si>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</si>
  <si>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</si>
  <si>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</si>
  <si>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</si>
  <si>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</si>
  <si>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</si>
  <si>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</si>
  <si>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</si>
  <si>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</si>
  <si>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</si>
  <si>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</si>
  <si>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</si>
  <si>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</si>
  <si>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</si>
  <si>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</si>
  <si>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</si>
  <si>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</si>
  <si>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</si>
  <si>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</si>
  <si>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</si>
  <si>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</si>
  <si>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</si>
  <si>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</si>
  <si>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</si>
  <si>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</si>
  <si>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</si>
  <si>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</si>
  <si>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</si>
  <si>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</si>
  <si>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</si>
  <si>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</si>
  <si>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</si>
  <si>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</si>
  <si>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</si>
  <si>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</si>
  <si>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</si>
  <si>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</si>
  <si>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</si>
  <si>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</si>
  <si>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</si>
  <si>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</si>
  <si>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</si>
  <si>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</si>
  <si>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</si>
  <si>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</si>
  <si>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</si>
  <si>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</si>
  <si>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</si>
  <si>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</si>
  <si>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</si>
  <si>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</si>
  <si>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</si>
  <si>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</si>
  <si>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</si>
  <si>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</si>
  <si>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</si>
  <si>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</si>
  <si>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</si>
  <si>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</si>
  <si>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</si>
  <si>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</si>
  <si>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</si>
  <si>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</si>
  <si>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</si>
  <si>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</si>
  <si>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</si>
  <si>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</si>
  <si>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</si>
  <si>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</si>
  <si>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</si>
  <si>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</si>
  <si>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</si>
  <si>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</si>
  <si>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</si>
  <si>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</si>
  <si>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</si>
  <si>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</si>
  <si>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</si>
  <si>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</si>
  <si>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</si>
  <si>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</si>
  <si>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</si>
  <si>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</si>
  <si>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</si>
  <si>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</si>
  <si>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</si>
  <si>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</si>
  <si>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</si>
  <si>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</si>
  <si>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</si>
  <si>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</si>
  <si>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</si>
  <si>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</si>
  <si>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</si>
  <si>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</si>
  <si>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</si>
  <si>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</si>
  <si>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</si>
  <si>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</si>
  <si>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</si>
  <si>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</si>
  <si>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</si>
  <si>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</si>
  <si>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</si>
  <si>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</si>
  <si>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</si>
  <si>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</si>
  <si>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</si>
  <si>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</si>
  <si>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</si>
  <si>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</si>
  <si>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</si>
  <si>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</si>
  <si>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</si>
  <si>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</si>
  <si>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</si>
  <si>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</si>
  <si>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</si>
  <si>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</si>
  <si>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</si>
  <si>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</si>
  <si>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</si>
  <si>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</si>
  <si>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</si>
  <si>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</si>
  <si>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</si>
  <si>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</si>
  <si>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</si>
  <si>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</si>
  <si>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</si>
  <si>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</si>
  <si>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</si>
  <si>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</si>
  <si>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</si>
  <si>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</si>
  <si>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</si>
  <si>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</si>
  <si>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</si>
  <si>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</si>
  <si>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</si>
  <si>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</si>
  <si>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</si>
  <si>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</si>
  <si>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</si>
  <si>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</si>
  <si>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</si>
  <si>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</si>
  <si>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</si>
  <si>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</si>
  <si>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</si>
  <si>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</si>
  <si>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</si>
  <si>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</si>
  <si>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</si>
  <si>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</si>
  <si>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</si>
  <si>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</si>
  <si>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</si>
  <si>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</si>
  <si>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</si>
  <si>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</si>
  <si>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</si>
  <si>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</si>
  <si>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</si>
  <si>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</si>
  <si>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</si>
  <si>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</si>
  <si>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</si>
  <si>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</si>
  <si>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</si>
  <si>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</si>
  <si>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</si>
  <si>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</si>
  <si>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</si>
  <si>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</si>
  <si>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</si>
  <si>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</si>
  <si>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</si>
  <si>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</si>
  <si>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</si>
  <si>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</si>
  <si>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</si>
  <si>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</si>
  <si>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</si>
  <si>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</si>
  <si>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</si>
  <si>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</si>
  <si>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</si>
  <si>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</si>
  <si>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</si>
  <si>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</si>
  <si>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</si>
  <si>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</si>
  <si>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</si>
  <si>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</si>
  <si>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</si>
  <si>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</si>
  <si>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</si>
  <si>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</si>
  <si>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</si>
  <si>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</si>
  <si>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</si>
  <si>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</si>
  <si>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</si>
  <si>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</si>
  <si>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</si>
  <si>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</si>
  <si>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</si>
  <si>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</si>
  <si>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</si>
  <si>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</si>
  <si>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</si>
  <si>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</si>
  <si>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</si>
  <si>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</si>
  <si>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</si>
  <si>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</si>
  <si>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</si>
  <si>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</si>
  <si>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</si>
  <si>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</si>
  <si>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</si>
  <si>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</si>
  <si>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</si>
  <si>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</si>
  <si>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</si>
  <si>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</si>
  <si>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</si>
  <si>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</si>
  <si>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</si>
  <si>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</si>
  <si>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</si>
  <si>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</si>
  <si>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</si>
  <si>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</si>
  <si>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</si>
  <si>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</si>
  <si>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</si>
  <si>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</si>
  <si>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</si>
  <si>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</si>
  <si>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</si>
  <si>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</si>
  <si>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</si>
  <si>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</si>
  <si>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</si>
  <si>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</si>
  <si>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</si>
  <si>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</si>
  <si>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</si>
  <si>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</si>
  <si>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</si>
  <si>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</si>
  <si>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</si>
  <si>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</si>
  <si>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</si>
  <si>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</si>
  <si>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</si>
  <si>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</si>
  <si>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</si>
  <si>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</si>
  <si>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</si>
  <si>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</si>
  <si>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</si>
  <si>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</si>
  <si>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</si>
  <si>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</si>
  <si>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</si>
  <si>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</si>
  <si>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</si>
  <si>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</si>
  <si>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</si>
  <si>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</si>
  <si>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</si>
  <si>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</si>
  <si>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</si>
  <si>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</si>
  <si>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</si>
  <si>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</si>
  <si>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</si>
  <si>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</si>
  <si>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</si>
  <si>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</si>
  <si>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</si>
  <si>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</si>
  <si>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</si>
  <si>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</si>
  <si>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</si>
  <si>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</si>
  <si>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</si>
  <si>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</si>
  <si>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</si>
  <si>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</si>
  <si>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</si>
  <si>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</si>
  <si>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</si>
  <si>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</si>
  <si>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</si>
  <si>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</si>
  <si>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</si>
  <si>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</si>
  <si>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</si>
  <si>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</si>
  <si>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</si>
  <si>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</si>
  <si>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</si>
  <si>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</si>
  <si>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</si>
  <si>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</si>
  <si>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</si>
  <si>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</si>
  <si>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</si>
  <si>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</si>
  <si>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</si>
  <si>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</si>
  <si>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</si>
  <si>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</si>
  <si>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</si>
  <si>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</si>
  <si>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</si>
  <si>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</si>
  <si>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</si>
  <si>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</si>
  <si>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</si>
  <si>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</si>
  <si>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</si>
  <si>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</si>
  <si>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</si>
  <si>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</si>
  <si>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</si>
  <si>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</si>
  <si>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</si>
  <si>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</si>
  <si>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</si>
  <si>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</si>
  <si>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</si>
  <si>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</si>
  <si>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</si>
  <si>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</si>
  <si>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</si>
  <si>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</si>
  <si>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</si>
  <si>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</si>
  <si>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</si>
  <si>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</si>
  <si>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</si>
  <si>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</si>
  <si>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</si>
  <si>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</si>
  <si>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</si>
  <si>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</si>
  <si>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</si>
  <si>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</si>
  <si>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</si>
  <si>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</si>
  <si>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</si>
  <si>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</si>
  <si>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</si>
  <si>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</si>
  <si>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</si>
  <si>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</si>
  <si>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</si>
  <si>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</si>
  <si>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</si>
  <si>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</si>
  <si>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</si>
  <si>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</si>
  <si>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</si>
  <si>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</si>
  <si>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</si>
  <si>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</si>
  <si>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</si>
  <si>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</si>
  <si>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</si>
  <si>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</si>
  <si>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</si>
  <si>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</si>
  <si>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</si>
  <si>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</si>
  <si>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</si>
  <si>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</si>
  <si>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</si>
  <si>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</si>
  <si>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</si>
  <si>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</si>
  <si>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</si>
  <si>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</si>
  <si>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</si>
  <si>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</si>
  <si>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</si>
  <si>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</si>
  <si>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</si>
  <si>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</si>
  <si>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</si>
  <si>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</si>
  <si>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</si>
  <si>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</si>
  <si>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</si>
  <si>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</si>
  <si>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</si>
  <si>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</si>
  <si>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</si>
  <si>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</si>
  <si>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</si>
  <si>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</si>
  <si>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</si>
  <si>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</si>
  <si>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</si>
  <si>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</si>
  <si>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</si>
  <si>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</si>
  <si>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</si>
  <si>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</si>
  <si>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</si>
  <si>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</si>
  <si>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</si>
  <si>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</si>
  <si>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</si>
  <si>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</si>
  <si>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</si>
  <si>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</si>
  <si>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</si>
  <si>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</si>
  <si>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</si>
  <si>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</si>
  <si>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</si>
  <si>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</si>
  <si>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</si>
  <si>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</si>
  <si>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</si>
  <si>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</si>
  <si>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</si>
  <si>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</si>
  <si>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</si>
  <si>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</si>
  <si>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</si>
  <si>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</si>
  <si>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</si>
  <si>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</si>
  <si>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</si>
  <si>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</si>
  <si>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</si>
  <si>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</si>
  <si>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</si>
  <si>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</si>
  <si>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</si>
  <si>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</si>
  <si>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</si>
  <si>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</si>
  <si>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</si>
  <si>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</si>
  <si>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</si>
  <si>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</si>
  <si>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</si>
  <si>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</si>
  <si>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</si>
  <si>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</si>
  <si>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</si>
  <si>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</si>
  <si>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</si>
  <si>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</si>
  <si>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</si>
  <si>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</si>
  <si>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</si>
  <si>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</si>
  <si>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</si>
  <si>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</si>
  <si>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</si>
  <si>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</si>
  <si>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</si>
  <si>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</si>
  <si>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</si>
  <si>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</si>
  <si>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</si>
  <si>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</si>
  <si>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</si>
  <si>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</si>
  <si>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</si>
  <si>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</si>
  <si>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</si>
  <si>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</si>
  <si>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</si>
  <si>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</si>
  <si>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</si>
  <si>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</si>
  <si>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</si>
  <si>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</si>
  <si>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</si>
  <si>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</si>
  <si>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</si>
  <si>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</si>
  <si>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</si>
  <si>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</si>
  <si>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</si>
  <si>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</si>
  <si>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</si>
  <si>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</si>
  <si>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</si>
  <si>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</si>
  <si>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</si>
  <si>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</si>
  <si>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</si>
  <si>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</si>
  <si>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</si>
  <si>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</si>
  <si>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</si>
  <si>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</si>
  <si>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</si>
  <si>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</si>
  <si>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</si>
  <si>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</si>
  <si>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</si>
  <si>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</si>
  <si>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</si>
  <si>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</si>
  <si>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</si>
  <si>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</si>
  <si>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</si>
  <si>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</si>
  <si>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</si>
  <si>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</si>
  <si>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</si>
  <si>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</si>
  <si>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</si>
  <si>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</si>
  <si>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</si>
  <si>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</si>
  <si>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</si>
  <si>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</si>
  <si>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</si>
  <si>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</si>
  <si>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</si>
  <si>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</si>
  <si>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</si>
  <si>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</si>
  <si>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</si>
  <si>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</si>
  <si>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</si>
  <si>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</si>
  <si>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</si>
  <si>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</si>
  <si>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</si>
  <si>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</si>
  <si>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</si>
  <si>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</si>
  <si>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</si>
  <si>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</si>
  <si>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</si>
  <si>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</si>
  <si>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</si>
  <si>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</si>
  <si>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</si>
  <si>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</si>
  <si>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</si>
  <si>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</si>
  <si>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</si>
  <si>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</si>
  <si>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</si>
  <si>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</si>
  <si>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</si>
  <si>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</si>
  <si>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</si>
  <si>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</si>
  <si>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</si>
  <si>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</si>
  <si>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</si>
  <si>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</si>
  <si>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</si>
  <si>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</si>
  <si>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</si>
  <si>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</si>
  <si>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</si>
  <si>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</si>
  <si>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</si>
  <si>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</si>
  <si>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</si>
  <si>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</si>
  <si>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</si>
  <si>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</si>
  <si>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</si>
  <si>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</si>
  <si>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</si>
  <si>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</si>
  <si>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</si>
  <si>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</si>
  <si>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</si>
  <si>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</si>
  <si>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</si>
  <si>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</si>
  <si>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</si>
  <si>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</si>
  <si>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</si>
  <si>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</si>
  <si>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</si>
  <si>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</si>
  <si>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</si>
  <si>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</si>
  <si>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</si>
  <si>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</si>
  <si>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</si>
  <si>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</si>
  <si>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</si>
  <si>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</si>
  <si>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</si>
  <si>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</si>
  <si>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</si>
  <si>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</si>
  <si>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</si>
  <si>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</si>
  <si>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</si>
  <si>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</si>
  <si>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</si>
  <si>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</si>
  <si>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</si>
  <si>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</si>
  <si>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</si>
  <si>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</si>
  <si>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</si>
  <si>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</si>
  <si>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</si>
  <si>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</si>
  <si>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</si>
  <si>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</si>
  <si>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</si>
  <si>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</si>
  <si>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</si>
  <si>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</si>
  <si>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</si>
  <si>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</si>
  <si>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</si>
  <si>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</si>
  <si>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</si>
  <si>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</si>
  <si>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</si>
  <si>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</si>
  <si>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</si>
  <si>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</si>
  <si>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</si>
  <si>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</si>
  <si>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</si>
  <si>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</si>
  <si>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</si>
  <si>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</si>
  <si>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</si>
  <si>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</si>
  <si>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</si>
  <si>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</si>
  <si>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</si>
  <si>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</si>
  <si>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</si>
  <si>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</si>
  <si>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</si>
  <si>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</si>
  <si>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</si>
  <si>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</si>
  <si>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</si>
  <si>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</si>
  <si>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</si>
  <si>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</si>
  <si>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</si>
  <si>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</si>
  <si>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</si>
  <si>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</si>
  <si>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</si>
  <si>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</si>
  <si>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</si>
  <si>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</si>
  <si>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</si>
  <si>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</si>
  <si>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</si>
  <si>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</si>
  <si>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</si>
  <si>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</si>
  <si>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</si>
  <si>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</si>
  <si>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</si>
  <si>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</si>
  <si>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</si>
  <si>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</si>
  <si>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</si>
  <si>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</si>
  <si>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</si>
  <si>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</si>
  <si>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</si>
  <si>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</si>
  <si>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</si>
  <si>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</si>
  <si>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</si>
  <si>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</si>
  <si>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</si>
  <si>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</si>
  <si>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</si>
  <si>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</si>
  <si>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</si>
  <si>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</si>
  <si>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</si>
  <si>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</si>
  <si>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</si>
  <si>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</si>
  <si>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</si>
  <si>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</si>
  <si>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</si>
  <si>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</si>
  <si>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</si>
  <si>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</si>
  <si>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</si>
  <si>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</si>
  <si>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</si>
  <si>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</si>
  <si>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</si>
  <si>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</si>
  <si>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</si>
  <si>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</si>
  <si>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</si>
  <si>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</si>
  <si>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</si>
  <si>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</si>
  <si>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</si>
  <si>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</si>
  <si>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</si>
  <si>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</si>
  <si>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</si>
  <si>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</si>
  <si>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</si>
  <si>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</si>
  <si>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</si>
  <si>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</si>
  <si>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</si>
  <si>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</si>
  <si>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</si>
  <si>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</si>
  <si>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</si>
  <si>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</si>
  <si>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</si>
  <si>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</si>
  <si>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</si>
  <si>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</si>
  <si>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</si>
  <si>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</si>
  <si>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</si>
  <si>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</si>
  <si>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</si>
  <si>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</si>
  <si>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</si>
  <si>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</si>
  <si>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</si>
  <si>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</si>
  <si>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</si>
  <si>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</si>
  <si>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</si>
  <si>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</si>
  <si>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</si>
  <si>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</si>
  <si>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</si>
  <si>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</si>
  <si>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</si>
  <si>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</si>
  <si>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</si>
  <si>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</si>
  <si>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</si>
  <si>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</si>
  <si>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</si>
  <si>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</si>
  <si>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</si>
  <si>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</si>
  <si>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</si>
  <si>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</si>
  <si>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</si>
  <si>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</si>
  <si>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</si>
  <si>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</si>
  <si>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</si>
  <si>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</si>
  <si>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</si>
  <si>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</si>
  <si>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</si>
  <si>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</si>
  <si>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</si>
  <si>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</si>
  <si>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</si>
  <si>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</si>
  <si>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</si>
  <si>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</si>
  <si>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</si>
  <si>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</si>
  <si>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</si>
  <si>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</si>
  <si>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</si>
  <si>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</si>
  <si>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</si>
  <si>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</si>
  <si>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</si>
  <si>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</si>
  <si>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</si>
  <si>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</si>
  <si>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</si>
  <si>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</si>
  <si>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</si>
  <si>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</si>
  <si>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</si>
  <si>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</si>
  <si>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</si>
  <si>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</si>
  <si>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</si>
  <si>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</si>
  <si>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</si>
  <si>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</si>
  <si>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</si>
  <si>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</si>
  <si>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</si>
  <si>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</si>
  <si>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</si>
  <si>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</si>
  <si>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</si>
  <si>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</si>
  <si>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</si>
  <si>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</si>
  <si>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</si>
  <si>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</si>
  <si>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</si>
  <si>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</si>
  <si>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</si>
  <si>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</si>
  <si>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</si>
  <si>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</si>
  <si>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</si>
  <si>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</si>
  <si>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</si>
  <si>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</si>
  <si>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</si>
  <si>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</si>
  <si>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</si>
  <si>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</si>
  <si>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</si>
  <si>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</si>
  <si>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</si>
  <si>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</si>
  <si>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</si>
  <si>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</si>
  <si>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</si>
  <si>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</si>
  <si>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</si>
  <si>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</si>
  <si>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</si>
  <si>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</si>
  <si>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</si>
  <si>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</si>
  <si>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</si>
  <si>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</si>
  <si>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</si>
  <si>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</si>
  <si>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</si>
  <si>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</si>
  <si>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</si>
  <si>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</si>
  <si>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</si>
  <si>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</si>
  <si>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</si>
  <si>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</si>
  <si>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</si>
  <si>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</si>
  <si>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</si>
  <si>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</si>
  <si>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</si>
  <si>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</si>
  <si>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</si>
  <si>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</si>
  <si>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</si>
  <si>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</si>
  <si>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</si>
  <si>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</si>
  <si>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</si>
  <si>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</si>
  <si>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</si>
  <si>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</si>
  <si>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</si>
  <si>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</si>
  <si>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</si>
  <si>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</si>
  <si>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</si>
  <si>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</si>
  <si>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</si>
  <si>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</si>
  <si>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</si>
  <si>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</si>
  <si>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</si>
  <si>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</si>
  <si>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</si>
  <si>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</si>
  <si>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</si>
  <si>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</si>
  <si>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</si>
  <si>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</si>
  <si>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</si>
  <si>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</si>
  <si>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</si>
  <si>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</si>
  <si>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</si>
  <si>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</si>
  <si>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</si>
  <si>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</si>
  <si>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</si>
  <si>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</si>
  <si>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</si>
  <si>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</si>
  <si>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</si>
  <si>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</si>
  <si>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</si>
  <si>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</si>
  <si>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</si>
  <si>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</si>
  <si>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</si>
  <si>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</si>
  <si>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</si>
  <si>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</si>
  <si>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</si>
  <si>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</si>
  <si>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</si>
  <si>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</si>
  <si>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</si>
  <si>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</si>
  <si>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</si>
  <si>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</si>
  <si>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</si>
  <si>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</si>
  <si>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</si>
  <si>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</si>
  <si>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</si>
  <si>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</si>
  <si>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</si>
  <si>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</si>
  <si>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</si>
  <si>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</si>
  <si>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</si>
  <si>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</si>
  <si>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</si>
  <si>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</si>
  <si>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</si>
  <si>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</si>
  <si>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</si>
  <si>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</si>
  <si>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</si>
  <si>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</si>
  <si>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</si>
  <si>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</si>
  <si>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</si>
  <si>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</si>
  <si>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</si>
  <si>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</si>
  <si>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</si>
  <si>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</si>
  <si>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</si>
  <si>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</si>
  <si>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</si>
  <si>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</si>
  <si>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</si>
  <si>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</si>
  <si>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</si>
  <si>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</si>
  <si>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</si>
  <si>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</si>
  <si>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</si>
  <si>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</si>
  <si>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</si>
  <si>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</si>
  <si>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</si>
  <si>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</si>
  <si>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</si>
  <si>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</si>
  <si>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</si>
  <si>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</si>
  <si>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</si>
  <si>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</si>
  <si>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</si>
  <si>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</si>
  <si>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</si>
  <si>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</si>
  <si>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</si>
  <si>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</si>
  <si>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</si>
  <si>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</si>
  <si>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</si>
  <si>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</si>
  <si>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</si>
  <si>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</si>
  <si>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</si>
  <si>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</si>
  <si>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</si>
  <si>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</si>
  <si>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</si>
  <si>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</si>
  <si>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</si>
  <si>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</si>
  <si>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</si>
  <si>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</si>
  <si>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</si>
  <si>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</si>
  <si>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</si>
  <si>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</si>
  <si>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</si>
  <si>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</si>
  <si>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</si>
  <si>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</si>
  <si>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</si>
  <si>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</si>
  <si>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</si>
  <si>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</si>
  <si>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</si>
  <si>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</si>
  <si>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</si>
  <si>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</si>
  <si>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</si>
  <si>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</si>
  <si>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</si>
  <si>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</si>
  <si>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</si>
  <si>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</si>
  <si>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</si>
  <si>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</si>
  <si>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</si>
  <si>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</si>
  <si>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</si>
  <si>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</si>
  <si>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</si>
  <si>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</si>
  <si>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</si>
  <si>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</si>
  <si>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</si>
  <si>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</si>
  <si>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</si>
  <si>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</si>
  <si>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</si>
  <si>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</si>
  <si>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</si>
  <si>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</si>
  <si>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</si>
  <si>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</si>
  <si>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</si>
  <si>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</si>
  <si>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</si>
  <si>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</si>
  <si>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</si>
  <si>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</si>
  <si>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</si>
  <si>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</si>
  <si>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</si>
  <si>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</si>
  <si>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</si>
  <si>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</si>
  <si>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</si>
  <si>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</si>
  <si>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</si>
  <si>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</si>
  <si>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</si>
  <si>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</si>
  <si>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</si>
  <si>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</si>
  <si>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</si>
  <si>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</si>
  <si>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</si>
  <si>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</si>
  <si>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</si>
  <si>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</si>
  <si>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</si>
  <si>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</si>
  <si>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</si>
  <si>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</si>
  <si>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</si>
  <si>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</si>
  <si>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</si>
  <si>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</si>
  <si>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</si>
  <si>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</si>
  <si>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</si>
  <si>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</si>
  <si>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</si>
  <si>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</si>
  <si>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</si>
  <si>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</si>
  <si>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</si>
  <si>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</si>
  <si>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</si>
  <si>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</si>
  <si>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</si>
  <si>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</si>
  <si>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</si>
  <si>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</si>
  <si>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</si>
  <si>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</si>
  <si>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</si>
  <si>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</si>
  <si>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</si>
  <si>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</si>
  <si>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</si>
  <si>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</si>
  <si>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</si>
  <si>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</si>
  <si>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</si>
  <si>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</si>
  <si>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</si>
  <si>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</si>
  <si>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</si>
  <si>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</si>
  <si>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</si>
  <si>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</si>
  <si>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</si>
  <si>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</si>
  <si>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</si>
  <si>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</si>
  <si>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</si>
  <si>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</si>
  <si>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</si>
  <si>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</si>
  <si>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</si>
  <si>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</si>
  <si>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</si>
  <si>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</si>
  <si>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</si>
  <si>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</si>
  <si>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</si>
  <si>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</si>
  <si>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</si>
  <si>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</si>
  <si>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</si>
  <si>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</si>
  <si>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</si>
  <si>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</si>
  <si>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</si>
  <si>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</si>
  <si>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</si>
  <si>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</si>
  <si>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</si>
  <si>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</si>
  <si>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</si>
  <si>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</si>
  <si>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</si>
  <si>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</si>
  <si>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</si>
  <si>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</si>
  <si>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</si>
  <si>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</si>
  <si>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</si>
  <si>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</si>
  <si>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</si>
  <si>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</si>
  <si>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</si>
  <si>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</si>
  <si>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</si>
  <si>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</si>
  <si>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</si>
  <si>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</si>
  <si>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</si>
  <si>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</si>
  <si>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</si>
  <si>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</si>
  <si>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</si>
  <si>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</si>
  <si>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</si>
  <si>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</si>
  <si>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</si>
  <si>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</si>
  <si>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</si>
  <si>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</si>
  <si>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</si>
  <si>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</si>
  <si>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</si>
  <si>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</si>
  <si>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</si>
  <si>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</si>
  <si>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</si>
  <si>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</si>
  <si>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</si>
  <si>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</si>
  <si>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</si>
  <si>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</si>
  <si>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</si>
  <si>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</si>
  <si>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</si>
  <si>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</si>
  <si>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</si>
  <si>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</si>
  <si>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</si>
  <si>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</si>
  <si>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</si>
  <si>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</si>
  <si>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</si>
  <si>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</si>
  <si>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</si>
  <si>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</si>
  <si>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</si>
  <si>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</si>
  <si>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</si>
  <si>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</si>
  <si>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</si>
  <si>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</si>
  <si>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</si>
  <si>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</si>
  <si>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</si>
  <si>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</si>
  <si>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</si>
  <si>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</si>
  <si>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</si>
  <si>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</si>
  <si>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</si>
  <si>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</si>
  <si>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</si>
  <si>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</si>
  <si>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</si>
  <si>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</si>
  <si>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</si>
  <si>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</si>
  <si>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</si>
  <si>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</si>
  <si>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</si>
  <si>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</si>
  <si>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</si>
  <si>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</si>
  <si>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</si>
  <si>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</si>
  <si>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</si>
  <si>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</si>
  <si>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</si>
  <si>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</si>
  <si>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</si>
  <si>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</si>
  <si>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</si>
  <si>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</si>
  <si>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</si>
  <si>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</si>
  <si>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</si>
  <si>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</si>
  <si>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</si>
  <si>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</si>
  <si>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</si>
  <si>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</si>
  <si>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</si>
  <si>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</si>
  <si>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</si>
  <si>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</si>
  <si>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</si>
  <si>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</si>
  <si>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</si>
  <si>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</si>
  <si>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</si>
  <si>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</si>
  <si>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</si>
  <si>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</si>
  <si>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</si>
  <si>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</si>
  <si>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</si>
  <si>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</si>
  <si>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</si>
  <si>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</si>
  <si>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</si>
  <si>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</si>
  <si>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</si>
  <si>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</si>
  <si>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</si>
  <si>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</si>
  <si>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</si>
  <si>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</si>
  <si>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</si>
  <si>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</si>
  <si>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</si>
  <si>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</si>
  <si>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</si>
  <si>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</si>
  <si>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</si>
  <si>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</si>
  <si>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</si>
  <si>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</si>
  <si>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</si>
  <si>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</si>
  <si>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</si>
  <si>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</si>
  <si>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</si>
  <si>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</si>
  <si>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</si>
  <si>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</si>
  <si>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</si>
  <si>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</si>
  <si>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</si>
  <si>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</si>
  <si>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</si>
  <si>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</si>
  <si>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</si>
  <si>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</si>
  <si>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</si>
  <si>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</si>
  <si>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</si>
  <si>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</si>
  <si>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</si>
  <si>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</si>
  <si>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</si>
  <si>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</si>
  <si>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</si>
  <si>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</si>
  <si>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</si>
  <si>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</si>
  <si>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</si>
  <si>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</si>
  <si>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</si>
  <si>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</si>
  <si>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</si>
  <si>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</si>
  <si>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</si>
  <si>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</si>
  <si>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</si>
  <si>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</si>
  <si>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</si>
  <si>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</si>
  <si>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</si>
  <si>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</si>
  <si>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</si>
  <si>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</si>
  <si>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</si>
  <si>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</si>
  <si>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</si>
  <si>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</si>
  <si>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</si>
  <si>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</si>
  <si>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</si>
  <si>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</si>
  <si>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</si>
  <si>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</si>
  <si>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</si>
  <si>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</si>
  <si>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</si>
  <si>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</si>
  <si>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</si>
  <si>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</si>
  <si>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</si>
  <si>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</si>
  <si>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</si>
  <si>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</si>
  <si>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</si>
  <si>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</si>
  <si>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</si>
  <si>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</si>
  <si>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</si>
  <si>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</si>
  <si>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</si>
  <si>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</si>
  <si>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</si>
  <si>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</si>
  <si>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</si>
  <si>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</si>
  <si>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</si>
  <si>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</si>
  <si>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</si>
  <si>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</si>
  <si>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</si>
  <si>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</si>
  <si>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</si>
  <si>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</si>
  <si>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</si>
  <si>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</si>
  <si>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</si>
  <si>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</si>
  <si>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</si>
  <si>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</si>
  <si>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</si>
  <si>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</si>
  <si>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</si>
  <si>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</si>
  <si>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</si>
  <si>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</si>
  <si>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</si>
  <si>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</si>
  <si>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</si>
  <si>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</si>
  <si>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</si>
  <si>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</si>
  <si>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</si>
  <si>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</si>
  <si>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</si>
  <si>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</si>
  <si>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</si>
  <si>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</si>
  <si>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</si>
  <si>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</si>
  <si>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</si>
  <si>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</si>
  <si>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</si>
  <si>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</si>
  <si>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</si>
  <si>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</si>
  <si>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</si>
  <si>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</si>
  <si>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</si>
  <si>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</si>
  <si>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</si>
  <si>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</si>
  <si>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</si>
  <si>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</si>
  <si>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</si>
  <si>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</si>
  <si>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</si>
  <si>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</si>
  <si>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</si>
  <si>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</si>
  <si>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</si>
  <si>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</si>
  <si>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</si>
  <si>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</si>
  <si>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</si>
  <si>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</si>
  <si>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</si>
  <si>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</si>
  <si>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</si>
  <si>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</si>
  <si>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</si>
  <si>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</si>
  <si>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</si>
  <si>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</si>
  <si>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</si>
  <si>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</si>
  <si>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</si>
  <si>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</si>
  <si>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</si>
  <si>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</si>
  <si>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</si>
  <si>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</si>
  <si>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</si>
  <si>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</si>
  <si>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</si>
  <si>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</si>
  <si>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</si>
  <si>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</si>
  <si>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</si>
  <si>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</si>
  <si>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</si>
  <si>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</si>
  <si>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</si>
  <si>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</si>
  <si>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</si>
  <si>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</si>
  <si>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</si>
  <si>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</si>
  <si>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</si>
  <si>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</si>
  <si>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</si>
  <si>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</si>
  <si>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</si>
  <si>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</si>
  <si>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</si>
  <si>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</si>
  <si>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</si>
  <si>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</si>
  <si>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</si>
  <si>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</si>
  <si>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</si>
  <si>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</si>
  <si>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</si>
  <si>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</si>
  <si>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</si>
  <si>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</si>
  <si>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</si>
  <si>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</si>
  <si>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</si>
  <si>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</si>
  <si>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</si>
  <si>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</si>
  <si>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</si>
  <si>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</si>
  <si>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</si>
  <si>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</si>
  <si>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</si>
  <si>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</si>
  <si>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</si>
  <si>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</si>
  <si>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</si>
  <si>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</si>
  <si>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</si>
  <si>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</si>
  <si>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</si>
  <si>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</si>
  <si>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</si>
  <si>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</si>
  <si>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</si>
  <si>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</si>
  <si>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</si>
  <si>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</si>
  <si>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</si>
  <si>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</si>
  <si>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</si>
  <si>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</si>
  <si>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</si>
  <si>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</si>
  <si>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</si>
  <si>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</si>
  <si>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</si>
  <si>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</si>
  <si>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</si>
  <si>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</si>
  <si>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</si>
  <si>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</si>
  <si>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</si>
  <si>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</si>
  <si>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</si>
  <si>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</si>
  <si>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</si>
  <si>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</si>
  <si>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</si>
  <si>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</si>
  <si>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</si>
  <si>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</si>
  <si>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</si>
  <si>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</si>
  <si>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</si>
  <si>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</si>
  <si>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</si>
  <si>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</si>
  <si>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</si>
  <si>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</si>
  <si>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</si>
  <si>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</si>
  <si>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</si>
  <si>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</si>
  <si>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</si>
  <si>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</si>
  <si>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</si>
  <si>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</si>
  <si>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</si>
  <si>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</si>
  <si>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</si>
  <si>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</si>
  <si>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</si>
  <si>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</si>
  <si>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</si>
  <si>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</si>
  <si>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</si>
  <si>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</si>
  <si>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</si>
  <si>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</si>
  <si>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</si>
  <si>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</si>
  <si>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</si>
  <si>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</si>
  <si>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</si>
  <si>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</si>
  <si>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</si>
  <si>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</si>
  <si>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</si>
  <si>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</si>
  <si>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</si>
  <si>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</si>
  <si>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</si>
  <si>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</si>
  <si>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</si>
  <si>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</si>
  <si>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</si>
  <si>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</si>
  <si>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</si>
  <si>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</si>
  <si>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</si>
  <si>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</si>
  <si>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</si>
  <si>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</si>
  <si>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</si>
  <si>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</si>
  <si>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</si>
  <si>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</si>
  <si>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</si>
  <si>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</si>
  <si>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</si>
  <si>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</si>
  <si>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</si>
  <si>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</si>
  <si>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</si>
  <si>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</si>
  <si>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</si>
  <si>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</si>
  <si>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</si>
  <si>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</si>
  <si>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</si>
  <si>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</si>
  <si>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</si>
  <si>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</si>
  <si>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</si>
  <si>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</si>
  <si>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</si>
  <si>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</si>
  <si>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</si>
  <si>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</si>
  <si>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</si>
  <si>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</si>
  <si>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</si>
  <si>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</si>
  <si>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</si>
  <si>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</si>
  <si>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</si>
  <si>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</si>
  <si>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</si>
  <si>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</si>
  <si>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</si>
  <si>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</si>
  <si>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</si>
  <si>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</si>
  <si>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</si>
  <si>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</si>
  <si>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</si>
  <si>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</si>
  <si>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</si>
  <si>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</si>
  <si>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</si>
  <si>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</si>
  <si>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</si>
  <si>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</si>
  <si>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</si>
  <si>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</si>
  <si>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</si>
  <si>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</si>
  <si>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</si>
  <si>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</si>
  <si>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</si>
  <si>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</si>
  <si>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</si>
  <si>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</si>
  <si>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</si>
  <si>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</si>
  <si>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</si>
  <si>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</si>
  <si>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</si>
  <si>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</si>
  <si>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</si>
  <si>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</si>
  <si>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</si>
  <si>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</si>
  <si>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</si>
  <si>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</si>
  <si>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</si>
  <si>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</si>
  <si>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</si>
  <si>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</si>
  <si>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</si>
  <si>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</si>
  <si>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</si>
  <si>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</si>
  <si>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</si>
  <si>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</si>
  <si>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</si>
  <si>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</si>
  <si>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</si>
  <si>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</si>
  <si>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</si>
  <si>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</si>
  <si>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</si>
  <si>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</si>
  <si>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</si>
  <si>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</si>
  <si>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</si>
  <si>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</si>
  <si>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</si>
  <si>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</si>
  <si>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</si>
  <si>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</si>
  <si>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</si>
  <si>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</si>
  <si>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</si>
  <si>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</si>
  <si>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</si>
  <si>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</si>
  <si>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</si>
  <si>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</si>
  <si>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</si>
  <si>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</si>
  <si>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</si>
  <si>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</si>
  <si>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</si>
  <si>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</si>
  <si>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</si>
  <si>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</si>
  <si>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</si>
  <si>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</si>
  <si>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</si>
  <si>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</si>
  <si>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</si>
  <si>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</si>
  <si>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</si>
  <si>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</si>
  <si>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</si>
  <si>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</si>
  <si>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</si>
  <si>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</si>
  <si>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</si>
  <si>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</si>
  <si>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</si>
  <si>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</si>
  <si>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</si>
  <si>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</si>
  <si>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</si>
  <si>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</si>
  <si>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</si>
  <si>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</si>
  <si>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</si>
  <si>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</si>
  <si>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</si>
  <si>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</si>
  <si>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</si>
  <si>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</si>
  <si>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</si>
  <si>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</si>
  <si>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</si>
  <si>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</si>
  <si>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</si>
  <si>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</si>
  <si>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</si>
  <si>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</si>
  <si>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</si>
  <si>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</si>
  <si>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</si>
  <si>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</si>
  <si>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</si>
  <si>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</si>
  <si>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</si>
  <si>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</si>
  <si>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</si>
  <si>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</si>
  <si>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</si>
  <si>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</si>
  <si>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</si>
  <si>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</si>
  <si>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</si>
  <si>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</si>
  <si>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</si>
  <si>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</si>
  <si>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</si>
  <si>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</si>
  <si>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</si>
  <si>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</si>
  <si>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</si>
  <si>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</si>
  <si>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</si>
  <si>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</si>
  <si>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</si>
  <si>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</si>
  <si>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</si>
  <si>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</si>
  <si>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</si>
  <si>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</si>
  <si>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</si>
  <si>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</si>
  <si>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</si>
  <si>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</si>
  <si>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</si>
  <si>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</si>
  <si>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</si>
  <si>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</si>
  <si>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</si>
  <si>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</si>
  <si>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</si>
  <si>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</si>
  <si>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</si>
  <si>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</si>
  <si>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</si>
  <si>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</si>
  <si>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</si>
  <si>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</si>
  <si>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</si>
  <si>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</si>
  <si>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</si>
  <si>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</si>
  <si>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</si>
  <si>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</si>
  <si>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</si>
  <si>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</si>
  <si>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</si>
  <si>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</si>
  <si>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</si>
  <si>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</si>
  <si>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</si>
  <si>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</si>
  <si>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</si>
  <si>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</si>
  <si>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</si>
  <si>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</si>
  <si>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</si>
  <si>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</si>
  <si>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</si>
  <si>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</si>
  <si>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</si>
  <si>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</si>
  <si>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</si>
  <si>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</si>
  <si>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</si>
  <si>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</si>
  <si>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</si>
  <si>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</si>
  <si>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</si>
  <si>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</si>
  <si>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</si>
  <si>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</si>
  <si>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</si>
  <si>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</si>
  <si>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</si>
  <si>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</si>
  <si>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</si>
  <si>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</si>
  <si>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</si>
  <si>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</si>
  <si>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</si>
  <si>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</si>
  <si>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</si>
  <si>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</si>
  <si>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</si>
  <si>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</si>
  <si>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</si>
  <si>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</si>
  <si>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</si>
  <si>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</si>
  <si>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</si>
  <si>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</si>
  <si>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</si>
  <si>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</si>
  <si>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</si>
  <si>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</si>
  <si>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</si>
  <si>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</si>
  <si>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</si>
  <si>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</si>
  <si>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</si>
  <si>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</si>
  <si>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</si>
  <si>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</si>
  <si>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</si>
  <si>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</si>
  <si>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</si>
  <si>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</si>
  <si>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</si>
  <si>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</si>
  <si>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</si>
  <si>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</si>
  <si>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</si>
  <si>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</si>
  <si>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</si>
  <si>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</si>
  <si>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</si>
  <si>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</si>
  <si>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</si>
  <si>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</si>
  <si>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</si>
  <si>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</si>
  <si>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</si>
  <si>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</si>
  <si>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</si>
  <si>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</si>
  <si>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</si>
  <si>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</si>
  <si>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</si>
  <si>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</si>
  <si>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</si>
  <si>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</si>
  <si>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</si>
  <si>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</si>
  <si>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</si>
  <si>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</si>
  <si>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</si>
  <si>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</si>
  <si>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</si>
  <si>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</si>
  <si>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</si>
  <si>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</si>
  <si>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</si>
  <si>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</si>
  <si>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</si>
  <si>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</si>
  <si>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</si>
  <si>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</si>
  <si>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</si>
  <si>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</si>
  <si>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</si>
  <si>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</si>
  <si>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</si>
  <si>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</si>
  <si>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</si>
  <si>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</si>
  <si>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</si>
  <si>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</si>
  <si>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</si>
  <si>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</si>
  <si>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</si>
  <si>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</si>
  <si>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</si>
  <si>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</si>
  <si>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</si>
  <si>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</si>
  <si>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</si>
  <si>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</si>
  <si>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</si>
  <si>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</si>
  <si>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</si>
  <si>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</si>
  <si>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</si>
  <si>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</si>
  <si>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</si>
  <si>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</si>
  <si>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</si>
  <si>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</si>
  <si>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</si>
  <si>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</si>
  <si>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</si>
  <si>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</si>
  <si>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</si>
  <si>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</si>
  <si>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</si>
  <si>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</si>
  <si>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</si>
  <si>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</si>
  <si>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</si>
  <si>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</si>
  <si>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</si>
  <si>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</si>
  <si>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</si>
  <si>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</si>
  <si>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</si>
  <si>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</si>
  <si>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</si>
  <si>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</si>
  <si>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</si>
  <si>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</si>
  <si>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</si>
  <si>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</si>
  <si>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</si>
  <si>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</si>
  <si>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</si>
  <si>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</si>
  <si>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</si>
  <si>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</si>
  <si>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</si>
  <si>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</si>
  <si>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</si>
  <si>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</si>
  <si>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</si>
  <si>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</si>
  <si>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</si>
  <si>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</si>
  <si>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</si>
  <si>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</si>
  <si>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</si>
  <si>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</si>
  <si>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</si>
  <si>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</si>
  <si>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</si>
  <si>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</si>
  <si>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</si>
  <si>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</si>
  <si>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</si>
  <si>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</si>
  <si>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</si>
  <si>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</si>
  <si>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</si>
  <si>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</si>
  <si>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</si>
  <si>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</si>
  <si>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</si>
  <si>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</si>
  <si>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</si>
  <si>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</si>
  <si>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</si>
  <si>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</si>
  <si>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</si>
  <si>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</si>
  <si>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</si>
  <si>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</si>
  <si>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</si>
  <si>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</si>
  <si>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</si>
  <si>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</si>
  <si>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</si>
  <si>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</si>
  <si>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</si>
  <si>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</si>
  <si>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</si>
  <si>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</si>
  <si>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</si>
  <si>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</si>
  <si>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</si>
  <si>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</si>
  <si>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</si>
  <si>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</si>
  <si>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</si>
  <si>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</si>
  <si>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</si>
  <si>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</si>
  <si>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</si>
  <si>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</si>
  <si>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</si>
  <si>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</si>
  <si>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</si>
  <si>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</si>
  <si>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</si>
  <si>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</si>
  <si>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</si>
  <si>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</si>
  <si>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</si>
  <si>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</si>
  <si>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</si>
  <si>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</si>
  <si>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</si>
  <si>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</si>
  <si>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</si>
  <si>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</si>
  <si>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</si>
  <si>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</si>
  <si>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</si>
  <si>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</si>
  <si>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</si>
  <si>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</si>
  <si>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</si>
  <si>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</si>
  <si>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</si>
  <si>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</si>
  <si>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</si>
  <si>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</si>
  <si>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</si>
  <si>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</si>
  <si>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</si>
  <si>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</si>
  <si>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</si>
  <si>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</si>
  <si>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</si>
  <si>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</si>
  <si>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</si>
  <si>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</si>
  <si>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</si>
  <si>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</si>
  <si>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</si>
  <si>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</si>
  <si>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</si>
  <si>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</si>
  <si>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</si>
  <si>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</si>
  <si>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</si>
  <si>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</si>
  <si>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</si>
  <si>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</si>
  <si>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</si>
  <si>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</si>
  <si>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</si>
  <si>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</si>
  <si>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</si>
  <si>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</si>
  <si>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</si>
  <si>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</si>
  <si>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</si>
  <si>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</si>
  <si>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</si>
  <si>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</si>
  <si>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</si>
  <si>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</si>
  <si>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</si>
  <si>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</si>
  <si>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</si>
  <si>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</si>
  <si>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</si>
  <si>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</si>
  <si>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</si>
  <si>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</si>
  <si>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</si>
  <si>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</si>
  <si>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</si>
  <si>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</si>
  <si>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</si>
  <si>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</si>
  <si>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</si>
  <si>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</si>
  <si>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</si>
  <si>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</si>
  <si>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</si>
  <si>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</si>
  <si>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</si>
  <si>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</si>
  <si>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</si>
  <si>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</si>
  <si>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</si>
  <si>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</si>
  <si>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</si>
  <si>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</si>
  <si>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</si>
  <si>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</si>
  <si>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</si>
  <si>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</si>
  <si>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</si>
  <si>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</si>
  <si>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</si>
  <si>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</si>
  <si>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</si>
  <si>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</si>
  <si>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</si>
  <si>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</si>
  <si>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</si>
  <si>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</si>
  <si>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</si>
  <si>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</si>
  <si>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</si>
  <si>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</si>
  <si>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</si>
  <si>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</si>
  <si>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</si>
  <si>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</si>
  <si>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</si>
  <si>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</si>
  <si>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</si>
  <si>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</si>
  <si>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</si>
  <si>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</si>
  <si>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</si>
  <si>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</si>
  <si>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</si>
  <si>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</si>
  <si>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</si>
  <si>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</si>
  <si>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</si>
  <si>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</si>
  <si>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</si>
  <si>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</si>
  <si>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</si>
  <si>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</si>
  <si>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</si>
  <si>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</si>
  <si>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</si>
  <si>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</si>
  <si>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</si>
  <si>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</si>
  <si>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</si>
  <si>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</si>
  <si>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</si>
  <si>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</si>
  <si>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</si>
  <si>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</si>
  <si>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</si>
  <si>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</si>
  <si>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</si>
  <si>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</si>
  <si>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</si>
  <si>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</si>
  <si>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</si>
  <si>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</si>
  <si>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</si>
  <si>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</si>
  <si>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</si>
  <si>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</si>
  <si>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</si>
  <si>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</si>
  <si>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</si>
  <si>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</si>
  <si>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</si>
  <si>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</si>
  <si>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</si>
  <si>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</si>
  <si>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</si>
  <si>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</si>
  <si>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</si>
  <si>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</si>
  <si>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</si>
  <si>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</si>
  <si>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</si>
  <si>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</si>
  <si>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</si>
  <si>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</si>
  <si>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</si>
  <si>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</si>
  <si>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</si>
  <si>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</si>
  <si>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</si>
  <si>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</si>
  <si>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</si>
  <si>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</si>
  <si>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</si>
  <si>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</si>
  <si>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</si>
  <si>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</si>
  <si>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</si>
  <si>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</si>
  <si>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</si>
  <si>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</si>
  <si>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</si>
  <si>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</si>
  <si>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</si>
  <si>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</si>
  <si>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</si>
  <si>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</si>
  <si>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</si>
  <si>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</si>
  <si>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</si>
  <si>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</si>
  <si>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</si>
  <si>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</si>
  <si>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</si>
  <si>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</si>
  <si>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</si>
  <si>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</si>
  <si>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</si>
  <si>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</si>
  <si>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</si>
  <si>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</si>
  <si>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</si>
  <si>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</si>
  <si>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</si>
  <si>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</si>
  <si>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</si>
  <si>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</si>
  <si>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</si>
  <si>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</si>
  <si>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</si>
  <si>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</si>
  <si>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</si>
  <si>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</si>
  <si>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</si>
  <si>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</si>
  <si>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</si>
  <si>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</si>
  <si>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</si>
  <si>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</si>
  <si>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</si>
  <si>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</si>
  <si>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</si>
  <si>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</si>
  <si>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</si>
  <si>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</si>
  <si>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</si>
  <si>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</si>
  <si>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</si>
  <si>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</si>
  <si>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</si>
  <si>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</si>
  <si>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</si>
  <si>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</si>
  <si>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</si>
  <si>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</si>
  <si>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</si>
  <si>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</si>
  <si>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</si>
  <si>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</si>
  <si>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</si>
  <si>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</si>
  <si>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</si>
  <si>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</si>
  <si>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</si>
  <si>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</si>
  <si>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</si>
  <si>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</si>
  <si>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</si>
  <si>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</si>
  <si>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</si>
  <si>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</si>
  <si>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</si>
  <si>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</si>
  <si>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</si>
  <si>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</si>
  <si>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</si>
  <si>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</si>
  <si>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</si>
  <si>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</si>
  <si>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</si>
  <si>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</si>
  <si>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</si>
  <si>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</si>
  <si>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</si>
  <si>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</si>
  <si>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</si>
  <si>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</si>
  <si>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</si>
  <si>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</si>
  <si>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</si>
  <si>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</si>
  <si>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</si>
  <si>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</si>
  <si>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</si>
  <si>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</si>
  <si>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</si>
  <si>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</si>
  <si>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</si>
  <si>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</si>
  <si>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</si>
  <si>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</si>
  <si>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</si>
  <si>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</si>
  <si>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</si>
  <si>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</si>
  <si>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</si>
  <si>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</si>
  <si>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</si>
  <si>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</si>
  <si>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</si>
  <si>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</si>
  <si>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</si>
  <si>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</si>
  <si>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</si>
  <si>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</si>
  <si>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</si>
  <si>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</si>
  <si>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</si>
  <si>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</si>
  <si>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</si>
  <si>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</si>
  <si>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</si>
  <si>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</si>
  <si>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</si>
  <si>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</si>
  <si>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</si>
  <si>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</si>
  <si>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</si>
  <si>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</si>
  <si>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</si>
  <si>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</si>
  <si>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</si>
  <si>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</si>
  <si>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</si>
  <si>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</si>
  <si>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</si>
  <si>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</si>
  <si>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</si>
  <si>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</si>
  <si>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</si>
  <si>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</si>
  <si>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</si>
  <si>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</si>
  <si>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</si>
  <si>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</si>
  <si>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</si>
  <si>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</si>
  <si>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</si>
  <si>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</si>
  <si>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</si>
  <si>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</si>
  <si>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</si>
  <si>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</si>
  <si>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</si>
  <si>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</si>
  <si>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</si>
  <si>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</si>
  <si>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</si>
  <si>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</si>
  <si>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</si>
  <si>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</si>
  <si>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</si>
  <si>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</si>
  <si>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</si>
  <si>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</si>
  <si>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</si>
  <si>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</si>
  <si>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</si>
  <si>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</si>
  <si>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</si>
  <si>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</si>
  <si>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</si>
  <si>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</si>
  <si>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</si>
  <si>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</si>
  <si>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</si>
  <si>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</si>
  <si>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</si>
  <si>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</si>
  <si>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</si>
  <si>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</si>
  <si>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</si>
  <si>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</si>
  <si>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</si>
  <si>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</si>
  <si>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</si>
  <si>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</si>
  <si>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</si>
  <si>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</si>
  <si>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</si>
  <si>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</si>
  <si>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</si>
  <si>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</si>
  <si>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</si>
  <si>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</si>
  <si>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</si>
  <si>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</si>
  <si>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</si>
  <si>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</si>
  <si>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</si>
  <si>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</si>
  <si>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</si>
  <si>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</si>
  <si>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</si>
  <si>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</si>
  <si>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</si>
  <si>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</si>
  <si>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</si>
  <si>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</si>
  <si>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</si>
  <si>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</si>
  <si>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</si>
  <si>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</si>
  <si>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</si>
  <si>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</si>
  <si>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</si>
  <si>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</si>
  <si>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</si>
  <si>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</si>
  <si>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</si>
  <si>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</si>
  <si>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</si>
  <si>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</si>
  <si>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</si>
  <si>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</si>
  <si>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</si>
  <si>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</si>
  <si>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</si>
  <si>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</si>
  <si>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</si>
  <si>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</si>
  <si>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</si>
  <si>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</si>
  <si>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</si>
  <si>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</si>
  <si>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</si>
  <si>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</si>
  <si>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</si>
  <si>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</si>
  <si>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</si>
  <si>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</si>
  <si>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</si>
  <si>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</si>
  <si>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</si>
  <si>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</si>
  <si>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</si>
  <si>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</si>
  <si>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</si>
  <si>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</si>
  <si>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</si>
  <si>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</si>
  <si>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</si>
  <si>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</si>
  <si>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</si>
  <si>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</si>
  <si>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</si>
  <si>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</si>
  <si>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</si>
  <si>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</si>
  <si>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</si>
  <si>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</si>
  <si>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</si>
  <si>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</si>
  <si>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</si>
  <si>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</si>
  <si>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</si>
  <si>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</si>
  <si>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</si>
  <si>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</si>
  <si>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</si>
  <si>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</si>
  <si>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</si>
  <si>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</si>
  <si>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</si>
  <si>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</si>
  <si>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</si>
  <si>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</si>
  <si>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</si>
  <si>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</si>
  <si>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</si>
  <si>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</si>
  <si>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</si>
  <si>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</si>
  <si>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</si>
  <si>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</si>
  <si>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</si>
  <si>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</si>
  <si>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</si>
  <si>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</si>
  <si>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</si>
  <si>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</si>
  <si>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</si>
  <si>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</si>
  <si>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</si>
  <si>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</si>
  <si>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</si>
  <si>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</si>
  <si>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</si>
  <si>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</si>
  <si>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</si>
  <si>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</si>
  <si>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</si>
  <si>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</si>
  <si>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</si>
  <si>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</si>
  <si>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</si>
  <si>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</si>
  <si>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</si>
  <si>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</si>
  <si>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</si>
  <si>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</si>
  <si>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</si>
  <si>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</si>
  <si>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</si>
  <si>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</si>
  <si>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</si>
  <si>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</si>
  <si>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</si>
  <si>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</si>
  <si>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</si>
  <si>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</si>
  <si>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</si>
  <si>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</si>
  <si>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</si>
  <si>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</si>
  <si>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</si>
  <si>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</si>
  <si>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</si>
  <si>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</si>
  <si>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</si>
  <si>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</si>
  <si>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</si>
  <si>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</si>
  <si>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</si>
  <si>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</si>
  <si>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</si>
  <si>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</si>
  <si>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</si>
  <si>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</si>
  <si>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</si>
  <si>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</si>
  <si>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</si>
  <si>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</si>
  <si>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</si>
  <si>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</si>
  <si>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</si>
  <si>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</si>
  <si>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</si>
  <si>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</si>
  <si>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</si>
  <si>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</si>
  <si>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</si>
  <si>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</si>
  <si>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</si>
  <si>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</si>
  <si>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</si>
  <si>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</si>
  <si>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</si>
  <si>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</si>
  <si>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</si>
  <si>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</si>
  <si>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</si>
  <si>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</si>
  <si>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</si>
  <si>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</si>
  <si>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</si>
  <si>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</si>
  <si>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</si>
  <si>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</si>
  <si>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</si>
  <si>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</si>
  <si>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</si>
  <si>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</si>
  <si>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</si>
  <si>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</si>
  <si>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</si>
  <si>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</si>
  <si>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</si>
  <si>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</si>
  <si>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</si>
  <si>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</si>
  <si>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</si>
  <si>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</si>
  <si>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</si>
  <si>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</si>
  <si>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</si>
  <si>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</si>
  <si>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</si>
  <si>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</si>
  <si>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</si>
  <si>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</si>
  <si>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</si>
  <si>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</si>
  <si>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</si>
  <si>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</si>
  <si>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</si>
  <si>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</si>
  <si>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</si>
  <si>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</si>
  <si>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</si>
  <si>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</si>
  <si>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</si>
  <si>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</si>
  <si>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</si>
  <si>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</si>
  <si>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</si>
  <si>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</si>
  <si>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</si>
  <si>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</si>
  <si>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</si>
  <si>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</si>
  <si>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</si>
  <si>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</si>
  <si>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</si>
  <si>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</si>
  <si>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</si>
  <si>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</si>
  <si>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</si>
  <si>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</si>
  <si>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</si>
  <si>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</si>
  <si>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</si>
  <si>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</si>
  <si>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</si>
  <si>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</si>
  <si>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</si>
  <si>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</si>
  <si>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</si>
  <si>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</si>
  <si>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</si>
  <si>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</si>
  <si>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</si>
  <si>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</si>
  <si>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</si>
  <si>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</si>
  <si>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</si>
  <si>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</si>
  <si>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</si>
  <si>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</si>
  <si>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</si>
  <si>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</si>
  <si>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</si>
  <si>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</si>
  <si>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</si>
  <si>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</si>
  <si>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</si>
  <si>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</si>
  <si>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</si>
  <si>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</si>
  <si>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</si>
  <si>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</si>
  <si>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</si>
  <si>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</si>
  <si>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</si>
  <si>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</si>
  <si>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</si>
  <si>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</si>
  <si>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</si>
  <si>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</si>
  <si>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</si>
  <si>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</si>
  <si>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</si>
  <si>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</si>
  <si>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</si>
  <si>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</si>
  <si>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</si>
  <si>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</si>
  <si>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</si>
  <si>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</si>
  <si>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</si>
  <si>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</si>
  <si>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</si>
  <si>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</si>
  <si>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</si>
  <si>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</si>
  <si>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</si>
  <si>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</si>
  <si>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</si>
  <si>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</si>
  <si>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</si>
  <si>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</si>
  <si>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</si>
  <si>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</si>
  <si>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</si>
  <si>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</si>
  <si>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</si>
  <si>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</si>
  <si>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</si>
  <si>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</si>
  <si>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</si>
  <si>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</si>
  <si>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</si>
  <si>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</si>
  <si>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</si>
  <si>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</si>
  <si>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</si>
  <si>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</si>
  <si>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</si>
  <si>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</si>
  <si>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</si>
  <si>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</si>
  <si>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</si>
  <si>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</si>
  <si>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</si>
  <si>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</si>
  <si>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</si>
  <si>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</si>
  <si>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</si>
  <si>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</si>
  <si>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</si>
  <si>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</si>
  <si>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</si>
  <si>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</si>
  <si>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</si>
  <si>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</si>
  <si>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</si>
  <si>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</si>
  <si>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</si>
  <si>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</si>
  <si>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</si>
  <si>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</si>
  <si>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</si>
  <si>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</si>
  <si>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</si>
  <si>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</si>
  <si>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</si>
  <si>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</si>
  <si>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</si>
  <si>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</si>
  <si>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</si>
  <si>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</si>
  <si>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</si>
  <si>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</si>
  <si>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</si>
  <si>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</si>
  <si>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</si>
  <si>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</si>
  <si>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</si>
  <si>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</si>
  <si>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</si>
  <si>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</si>
  <si>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</si>
  <si>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</si>
  <si>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</si>
  <si>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</si>
  <si>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</si>
  <si>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</si>
  <si>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</si>
  <si>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</si>
  <si>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</si>
  <si>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</si>
  <si>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</si>
  <si>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</si>
  <si>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</si>
  <si>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</si>
  <si>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</si>
  <si>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</si>
  <si>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</si>
  <si>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</si>
  <si>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</si>
  <si>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</si>
  <si>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</si>
  <si>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</si>
  <si>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</si>
  <si>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</si>
  <si>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</si>
  <si>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</si>
  <si>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</si>
  <si>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</si>
  <si>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</si>
  <si>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</si>
  <si>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</si>
  <si>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</si>
  <si>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</si>
  <si>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</si>
  <si>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</si>
  <si>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</si>
  <si>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</si>
  <si>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</si>
  <si>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</si>
  <si>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</si>
  <si>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</si>
  <si>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</si>
  <si>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</si>
  <si>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</si>
  <si>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</si>
  <si>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</si>
  <si>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</si>
  <si>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</si>
  <si>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</si>
  <si>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</si>
  <si>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</si>
  <si>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</si>
  <si>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</si>
  <si>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</si>
  <si>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</si>
  <si>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</si>
  <si>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</si>
  <si>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</si>
  <si>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</si>
  <si>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</si>
  <si>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</si>
  <si>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</si>
  <si>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</si>
  <si>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</si>
  <si>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</si>
  <si>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</si>
  <si>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</si>
  <si>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</si>
  <si>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</si>
  <si>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</si>
  <si>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</si>
  <si>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</si>
  <si>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</si>
  <si>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</si>
  <si>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</si>
  <si>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</si>
  <si>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</si>
  <si>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</si>
  <si>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</si>
  <si>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</si>
  <si>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</si>
  <si>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</si>
  <si>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</si>
  <si>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</si>
  <si>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</si>
  <si>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</si>
  <si>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</si>
  <si>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</si>
  <si>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</si>
  <si>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</si>
  <si>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</si>
  <si>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</si>
  <si>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</si>
  <si>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</si>
  <si>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</si>
  <si>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</si>
  <si>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</si>
  <si>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</si>
  <si>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</si>
  <si>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</si>
  <si>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</si>
  <si>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</si>
  <si>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</si>
  <si>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</si>
  <si>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</si>
  <si>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</si>
  <si>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</si>
  <si>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</si>
  <si>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</si>
  <si>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</si>
  <si>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</si>
  <si>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</si>
  <si>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</si>
  <si>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</si>
  <si>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</si>
  <si>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</si>
  <si>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</si>
  <si>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</si>
  <si>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</si>
  <si>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</si>
  <si>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</si>
  <si>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</si>
  <si>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</si>
  <si>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</si>
  <si>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</si>
  <si>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</si>
  <si>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</si>
  <si>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</si>
  <si>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</si>
  <si>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</si>
  <si>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</si>
  <si>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</si>
  <si>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</si>
  <si>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</si>
  <si>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</si>
  <si>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</si>
  <si>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</si>
  <si>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</si>
  <si>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</si>
  <si>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</si>
  <si>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</si>
  <si>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</si>
  <si>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</si>
  <si>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</si>
  <si>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</si>
  <si>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</si>
  <si>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</si>
  <si>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</si>
  <si>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</si>
  <si>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</si>
  <si>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</si>
  <si>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</si>
  <si>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</si>
  <si>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</si>
  <si>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</si>
  <si>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</si>
  <si>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</si>
  <si>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</si>
  <si>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</si>
  <si>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</si>
  <si>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</si>
  <si>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</si>
  <si>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</si>
  <si>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</si>
  <si>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</si>
  <si>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</si>
  <si>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</si>
  <si>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</si>
  <si>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</si>
  <si>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</si>
  <si>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</si>
  <si>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</si>
  <si>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</si>
  <si>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</si>
  <si>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</si>
  <si>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</si>
  <si>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</si>
  <si>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</si>
  <si>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</si>
  <si>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</si>
  <si>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</si>
  <si>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</si>
  <si>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</si>
  <si>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</si>
  <si>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</si>
  <si>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</si>
  <si>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</si>
  <si>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</si>
  <si>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</si>
  <si>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</si>
  <si>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</si>
  <si>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</si>
  <si>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</si>
  <si>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</si>
  <si>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</si>
  <si>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</si>
  <si>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</si>
  <si>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</si>
  <si>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</si>
  <si>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</si>
  <si>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</si>
  <si>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</si>
  <si>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</si>
  <si>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</si>
  <si>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</si>
  <si>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</si>
  <si>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</si>
  <si>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</si>
  <si>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</si>
  <si>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</si>
  <si>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</si>
  <si>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</si>
  <si>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</si>
  <si>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</si>
  <si>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</si>
  <si>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</si>
  <si>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</si>
  <si>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</si>
  <si>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</si>
  <si>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</si>
  <si>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</si>
  <si>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</si>
  <si>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</si>
  <si>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</si>
  <si>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</si>
  <si>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</si>
  <si>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</si>
  <si>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</si>
  <si>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</si>
  <si>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</si>
  <si>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</si>
  <si>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</si>
  <si>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</si>
  <si>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</si>
  <si>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</si>
  <si>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</si>
  <si>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</si>
  <si>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</si>
  <si>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</si>
  <si>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</si>
  <si>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</si>
  <si>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</si>
  <si>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</si>
  <si>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</si>
  <si>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</si>
  <si>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</si>
  <si>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</si>
  <si>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</si>
  <si>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</si>
  <si>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</si>
  <si>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</si>
  <si>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</si>
  <si>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</si>
  <si>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</si>
  <si>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</si>
  <si>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</si>
  <si>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</si>
  <si>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</si>
  <si>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</si>
  <si>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</si>
  <si>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</si>
  <si>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</si>
  <si>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</si>
  <si>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</si>
  <si>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</si>
  <si>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</si>
  <si>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</si>
  <si>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</si>
  <si>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</si>
  <si>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</si>
  <si>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</si>
  <si>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</si>
  <si>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</si>
  <si>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</si>
  <si>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</si>
  <si>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</si>
  <si>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</si>
  <si>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</si>
  <si>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</si>
  <si>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</si>
  <si>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</si>
  <si>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</si>
  <si>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</si>
  <si>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</si>
  <si>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</si>
  <si>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</si>
  <si>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</si>
  <si>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</si>
  <si>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</si>
  <si>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</si>
  <si>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</si>
  <si>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</si>
  <si>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</si>
  <si>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</si>
  <si>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</si>
  <si>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</si>
  <si>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</si>
  <si>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</si>
  <si>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</si>
  <si>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</si>
  <si>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</si>
  <si>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</si>
  <si>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</si>
  <si>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</si>
  <si>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</si>
  <si>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</si>
  <si>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</si>
  <si>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</si>
  <si>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</si>
  <si>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</si>
  <si>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</si>
  <si>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</si>
  <si>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</si>
  <si>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</si>
  <si>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</si>
  <si>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</si>
  <si>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</si>
  <si>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</si>
  <si>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</si>
  <si>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</si>
  <si>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</si>
  <si>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</si>
  <si>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</si>
  <si>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</si>
  <si>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</si>
  <si>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</si>
  <si>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</si>
  <si>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</si>
  <si>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</si>
  <si>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</si>
  <si>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</si>
  <si>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</si>
  <si>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</si>
  <si>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</si>
  <si>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</si>
  <si>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</si>
  <si>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</si>
  <si>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</si>
  <si>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</si>
  <si>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</si>
  <si>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</si>
  <si>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</si>
  <si>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</si>
  <si>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</si>
  <si>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</si>
  <si>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</si>
  <si>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</si>
  <si>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</si>
  <si>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</si>
  <si>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</si>
  <si>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</si>
  <si>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</si>
  <si>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</si>
  <si>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</si>
  <si>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</si>
  <si>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</si>
  <si>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</si>
  <si>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</si>
  <si>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</si>
  <si>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</si>
  <si>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</si>
  <si>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</si>
  <si>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</si>
  <si>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</si>
  <si>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</si>
  <si>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</si>
  <si>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</si>
  <si>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</si>
  <si>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</si>
  <si>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</si>
  <si>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</si>
  <si>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</si>
  <si>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</si>
  <si>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</si>
  <si>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</si>
  <si>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</si>
  <si>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</si>
  <si>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</si>
  <si>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</si>
  <si>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</si>
  <si>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</si>
  <si>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</si>
  <si>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</si>
  <si>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</si>
  <si>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</si>
  <si>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</si>
  <si>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</si>
  <si>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</si>
  <si>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</si>
  <si>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</si>
  <si>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</si>
  <si>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</si>
  <si>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</si>
  <si>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</si>
  <si>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</si>
  <si>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</si>
  <si>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</si>
  <si>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</si>
  <si>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</si>
  <si>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</si>
  <si>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</si>
  <si>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</si>
  <si>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</si>
  <si>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</si>
  <si>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</si>
  <si>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</si>
  <si>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</si>
  <si>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</si>
  <si>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</si>
  <si>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</si>
  <si>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</si>
  <si>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</si>
  <si>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</si>
  <si>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</si>
  <si>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</si>
  <si>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</si>
  <si>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</si>
  <si>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</si>
  <si>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</si>
  <si>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</si>
  <si>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</si>
  <si>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</si>
  <si>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</si>
  <si>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</si>
  <si>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</si>
  <si>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</si>
  <si>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</si>
  <si>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</si>
  <si>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</si>
  <si>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</si>
  <si>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</si>
  <si>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</si>
  <si>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</si>
  <si>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</si>
  <si>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</si>
  <si>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</si>
  <si>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</si>
  <si>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</si>
  <si>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</si>
  <si>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</si>
  <si>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</si>
  <si>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</si>
  <si>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</si>
  <si>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</si>
  <si>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</si>
  <si>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</si>
  <si>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</si>
  <si>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</si>
  <si>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</si>
  <si>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</si>
  <si>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</si>
  <si>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</si>
  <si>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</si>
  <si>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</si>
  <si>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</si>
  <si>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</si>
  <si>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</si>
  <si>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</si>
  <si>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</si>
  <si>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</si>
  <si>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</si>
  <si>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</si>
  <si>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</si>
  <si>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</si>
  <si>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</si>
  <si>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</si>
  <si>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</si>
  <si>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</si>
  <si>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</si>
  <si>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</si>
  <si>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</si>
  <si>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</si>
  <si>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</si>
  <si>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</si>
  <si>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</si>
  <si>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</si>
  <si>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</si>
  <si>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</si>
  <si>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</si>
  <si>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</si>
  <si>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</si>
  <si>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</si>
  <si>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</si>
  <si>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</si>
  <si>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</si>
  <si>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</si>
  <si>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</si>
  <si>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</si>
  <si>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</si>
  <si>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</si>
  <si>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</si>
  <si>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</si>
  <si>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</si>
  <si>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</si>
  <si>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</si>
  <si>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</si>
  <si>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</si>
  <si>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</si>
  <si>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</si>
  <si>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</si>
  <si>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</si>
  <si>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</si>
  <si>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</si>
  <si>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</si>
  <si>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</si>
  <si>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</si>
  <si>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</si>
  <si>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</si>
  <si>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</si>
  <si>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</si>
  <si>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</si>
  <si>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</si>
  <si>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</si>
  <si>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</si>
  <si>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</si>
  <si>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</si>
  <si>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</si>
  <si>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</si>
  <si>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</si>
  <si>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</si>
  <si>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</si>
  <si>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</si>
  <si>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</si>
  <si>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</si>
  <si>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</si>
  <si>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</si>
  <si>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</si>
  <si>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</si>
  <si>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</si>
  <si>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</si>
  <si>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</si>
  <si>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</si>
  <si>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</si>
  <si>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</si>
  <si>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</si>
  <si>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</si>
  <si>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</si>
  <si>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</si>
  <si>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</si>
  <si>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</si>
  <si>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</si>
  <si>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</si>
  <si>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</si>
  <si>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</si>
  <si>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</si>
  <si>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</si>
  <si>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</si>
  <si>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</si>
  <si>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</si>
  <si>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</si>
  <si>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</si>
  <si>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</si>
  <si>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</si>
  <si>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</si>
  <si>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</si>
  <si>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</si>
  <si>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</si>
  <si>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</si>
  <si>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</si>
  <si>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</si>
  <si>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</si>
  <si>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</si>
  <si>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</si>
  <si>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</si>
  <si>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</si>
  <si>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</si>
  <si>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</si>
  <si>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</si>
  <si>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</si>
  <si>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</si>
  <si>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</si>
  <si>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</si>
  <si>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</si>
  <si>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</si>
  <si>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</si>
  <si>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</si>
  <si>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</si>
  <si>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</si>
  <si>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</si>
  <si>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</si>
  <si>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</si>
  <si>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</si>
  <si>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</si>
  <si>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</si>
  <si>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</si>
  <si>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</si>
  <si>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</si>
  <si>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</si>
  <si>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</si>
  <si>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</si>
  <si>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</si>
  <si>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</si>
  <si>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</si>
  <si>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</si>
  <si>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</si>
  <si>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</si>
  <si>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</si>
  <si>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</si>
  <si>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</si>
  <si>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</si>
  <si>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</si>
  <si>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</si>
  <si>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</si>
  <si>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</si>
  <si>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</si>
  <si>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</si>
  <si>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</si>
  <si>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</si>
  <si>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</si>
  <si>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</si>
  <si>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</si>
  <si>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</si>
  <si>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</si>
  <si>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</si>
  <si>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</si>
  <si>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</si>
  <si>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</si>
  <si>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</si>
  <si>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</si>
  <si>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</si>
  <si>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</si>
  <si>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</si>
  <si>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</si>
  <si>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</si>
  <si>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</si>
  <si>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</si>
  <si>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</si>
  <si>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</si>
  <si>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</si>
  <si>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</si>
  <si>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</si>
  <si>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</si>
  <si>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</si>
  <si>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</si>
  <si>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</si>
  <si>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</si>
  <si>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</si>
  <si>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</si>
  <si>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</si>
  <si>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</si>
  <si>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</si>
  <si>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</si>
  <si>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</si>
  <si>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</si>
  <si>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</si>
  <si>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</si>
  <si>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</si>
  <si>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</si>
  <si>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</si>
  <si>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</si>
  <si>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</si>
  <si>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</si>
  <si>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</si>
  <si>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</si>
  <si>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</si>
  <si>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</si>
  <si>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</si>
  <si>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</si>
  <si>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</si>
  <si>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</si>
  <si>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</si>
  <si>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</si>
  <si>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</si>
  <si>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</si>
  <si>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</si>
  <si>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</si>
  <si>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</si>
  <si>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</si>
  <si>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</si>
  <si>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</si>
  <si>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</si>
  <si>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</si>
  <si>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</si>
  <si>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</si>
  <si>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</si>
  <si>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</si>
  <si>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</si>
  <si>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</si>
  <si>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</si>
  <si>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</si>
  <si>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</si>
  <si>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</si>
  <si>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</si>
  <si>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</si>
  <si>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</si>
  <si>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</si>
  <si>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</si>
  <si>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</si>
  <si>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</si>
  <si>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</si>
  <si>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</si>
  <si>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</si>
  <si>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</si>
  <si>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</si>
  <si>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</si>
  <si>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</si>
  <si>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</si>
  <si>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</si>
  <si>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</si>
  <si>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</si>
  <si>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</si>
  <si>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</si>
  <si>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</si>
  <si>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</si>
  <si>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</si>
  <si>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</si>
  <si>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</si>
  <si>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</si>
  <si>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</si>
  <si>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</si>
  <si>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</si>
  <si>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</si>
  <si>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</si>
  <si>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</si>
  <si>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</si>
  <si>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</si>
  <si>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</si>
  <si>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</si>
  <si>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</si>
  <si>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</si>
  <si>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</si>
  <si>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</si>
  <si>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</si>
  <si>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</si>
  <si>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</si>
  <si>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</si>
  <si>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</si>
  <si>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</si>
  <si>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</si>
  <si>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</si>
  <si>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</si>
  <si>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</si>
  <si>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</si>
  <si>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</si>
  <si>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</si>
  <si>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</si>
  <si>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</si>
  <si>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</si>
  <si>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</si>
  <si>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</si>
  <si>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</si>
  <si>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</si>
  <si>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</si>
  <si>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</si>
  <si>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</si>
  <si>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</si>
  <si>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</si>
  <si>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</si>
  <si>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</si>
  <si>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</si>
  <si>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</si>
  <si>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</si>
  <si>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</si>
  <si>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</si>
  <si>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</si>
  <si>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</si>
  <si>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</si>
  <si>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</si>
  <si>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</si>
  <si>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</si>
  <si>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</si>
  <si>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</si>
  <si>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</si>
  <si>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</si>
  <si>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</si>
  <si>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</si>
  <si>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</si>
  <si>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</si>
  <si>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</si>
  <si>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</si>
  <si>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</si>
  <si>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</si>
  <si>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</si>
  <si>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</si>
  <si>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</si>
  <si>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</si>
  <si>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</si>
  <si>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</si>
  <si>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</si>
  <si>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</si>
  <si>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</si>
  <si>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</si>
  <si>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</si>
  <si>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</si>
  <si>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</si>
  <si>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</si>
  <si>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</si>
  <si>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</si>
  <si>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</si>
  <si>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</si>
  <si>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</si>
  <si>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</si>
  <si>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</si>
  <si>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</si>
  <si>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</si>
  <si>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</si>
  <si>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</si>
  <si>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</si>
  <si>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</si>
  <si>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</si>
  <si>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</si>
  <si>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</si>
  <si>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</si>
  <si>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</si>
  <si>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</si>
  <si>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</si>
  <si>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</si>
  <si>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</si>
  <si>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</si>
  <si>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</si>
  <si>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</si>
  <si>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</si>
  <si>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</si>
  <si>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</si>
  <si>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</si>
  <si>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</si>
  <si>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</si>
  <si>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</si>
  <si>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</si>
  <si>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</si>
  <si>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</si>
  <si>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</si>
  <si>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</si>
  <si>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</si>
  <si>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</si>
  <si>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</si>
  <si>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</si>
  <si>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</si>
  <si>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</si>
  <si>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</si>
  <si>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</si>
  <si>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</si>
  <si>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</si>
  <si>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</si>
  <si>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</si>
  <si>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</si>
  <si>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</si>
  <si>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</si>
  <si>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</si>
  <si>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</si>
  <si>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</si>
  <si>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</si>
  <si>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</si>
  <si>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</si>
  <si>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</si>
  <si>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</si>
  <si>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</si>
  <si>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</si>
  <si>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</si>
  <si>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</si>
  <si>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</si>
  <si>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</si>
  <si>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</si>
  <si>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</si>
  <si>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</si>
  <si>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</si>
  <si>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</si>
  <si>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</si>
  <si>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</si>
  <si>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</si>
  <si>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</si>
  <si>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</si>
  <si>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</si>
  <si>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</si>
  <si>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</si>
  <si>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</si>
  <si>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</si>
  <si>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</si>
  <si>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</si>
  <si>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</si>
  <si>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</si>
  <si>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</si>
  <si>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</si>
  <si>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</si>
  <si>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</si>
  <si>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</si>
  <si>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</si>
  <si>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</si>
  <si>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</si>
  <si>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</si>
  <si>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</si>
  <si>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</si>
  <si>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</si>
  <si>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</si>
  <si>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</si>
  <si>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</si>
  <si>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</si>
  <si>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</si>
  <si>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</si>
  <si>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</si>
  <si>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</si>
  <si>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</si>
  <si>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</si>
  <si>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</si>
  <si>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</si>
  <si>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</si>
  <si>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</si>
  <si>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</si>
  <si>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</si>
  <si>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</si>
  <si>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</si>
  <si>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</si>
  <si>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</si>
  <si>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</si>
  <si>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</si>
  <si>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</si>
  <si>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</si>
  <si>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</si>
  <si>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</si>
  <si>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</si>
  <si>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</si>
  <si>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</si>
  <si>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</si>
  <si>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</si>
  <si>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</si>
  <si>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</si>
  <si>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</si>
  <si>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</si>
  <si>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</si>
  <si>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</si>
  <si>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</si>
  <si>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</si>
  <si>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</si>
  <si>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</si>
  <si>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</si>
  <si>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</si>
  <si>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</si>
  <si>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</si>
  <si>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</si>
  <si>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</si>
  <si>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</si>
  <si>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</si>
  <si>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</si>
  <si>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</si>
  <si>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</si>
  <si>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</si>
  <si>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</si>
  <si>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</si>
  <si>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</si>
  <si>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</si>
  <si>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</si>
  <si>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</si>
  <si>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</si>
  <si>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</si>
  <si>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</si>
  <si>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</si>
  <si>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</si>
  <si>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</si>
  <si>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</si>
  <si>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</si>
  <si>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</si>
  <si>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</si>
  <si>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</si>
  <si>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</si>
  <si>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</si>
  <si>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</si>
  <si>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</si>
  <si>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</si>
  <si>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</si>
  <si>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</si>
  <si>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</si>
  <si>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</si>
  <si>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</si>
  <si>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</si>
  <si>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</si>
  <si>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</si>
  <si>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</si>
  <si>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</si>
  <si>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</si>
  <si>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</si>
  <si>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</si>
  <si>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</si>
  <si>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</si>
  <si>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</si>
  <si>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</si>
  <si>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</si>
  <si>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</si>
  <si>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</si>
  <si>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</si>
  <si>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</si>
  <si>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</si>
  <si>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</si>
  <si>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</si>
  <si>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</si>
  <si>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</si>
  <si>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</si>
  <si>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</si>
  <si>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</si>
  <si>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</si>
  <si>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</si>
  <si>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</si>
  <si>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</si>
  <si>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</si>
  <si>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</si>
  <si>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</si>
  <si>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</si>
  <si>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</si>
  <si>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</si>
  <si>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</si>
  <si>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</si>
  <si>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</si>
  <si>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</si>
  <si>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</si>
  <si>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</si>
  <si>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</si>
  <si>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</si>
  <si>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</si>
  <si>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</si>
  <si>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</si>
  <si>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</si>
  <si>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</si>
  <si>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</si>
  <si>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</si>
  <si>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</si>
  <si>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</si>
  <si>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</si>
  <si>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</si>
  <si>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</si>
  <si>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</si>
  <si>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</si>
  <si>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</si>
  <si>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</si>
  <si>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</si>
  <si>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</si>
  <si>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</si>
  <si>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</si>
  <si>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</si>
  <si>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</si>
  <si>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</si>
  <si>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</si>
  <si>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</si>
  <si>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</si>
  <si>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</si>
  <si>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</si>
  <si>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</si>
  <si>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</si>
  <si>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</si>
  <si>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</si>
  <si>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</si>
  <si>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</si>
  <si>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</si>
  <si>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</si>
  <si>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</si>
  <si>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</si>
  <si>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</si>
  <si>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</si>
  <si>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</si>
  <si>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</si>
  <si>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</si>
  <si>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</si>
  <si>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</si>
  <si>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</si>
  <si>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</si>
  <si>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</si>
  <si>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</si>
  <si>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</si>
  <si>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</si>
  <si>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</si>
  <si>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</si>
  <si>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</si>
  <si>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</si>
  <si>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</si>
  <si>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</si>
  <si>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</si>
  <si>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</si>
  <si>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</si>
  <si>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</si>
  <si>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</si>
  <si>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</si>
  <si>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</si>
  <si>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</si>
  <si>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</si>
  <si>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</si>
  <si>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</si>
  <si>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</si>
  <si>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</si>
  <si>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</si>
  <si>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</si>
  <si>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</si>
  <si>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</si>
  <si>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</si>
  <si>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</si>
  <si>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</si>
  <si>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</si>
  <si>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</si>
  <si>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</si>
  <si>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</si>
  <si>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</si>
  <si>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</si>
  <si>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</si>
  <si>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</si>
  <si>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</si>
  <si>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</si>
  <si>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</si>
  <si>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</si>
  <si>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</si>
  <si>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</si>
  <si>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</si>
  <si>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</si>
  <si>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</si>
  <si>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</si>
  <si>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</si>
  <si>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</si>
  <si>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</si>
  <si>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</si>
  <si>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</si>
  <si>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</si>
  <si>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</si>
  <si>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</si>
  <si>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</si>
  <si>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</si>
  <si>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</si>
  <si>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</si>
  <si>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</si>
  <si>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</si>
  <si>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</si>
  <si>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</si>
  <si>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</si>
  <si>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</si>
  <si>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</si>
  <si>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</si>
  <si>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</si>
  <si>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</si>
  <si>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</si>
  <si>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</si>
  <si>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</si>
  <si>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</si>
  <si>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</si>
  <si>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</si>
  <si>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</si>
  <si>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</si>
  <si>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</si>
  <si>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</si>
  <si>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</si>
  <si>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</si>
  <si>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</si>
  <si>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</si>
  <si>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</si>
  <si>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</si>
  <si>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</si>
  <si>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</si>
  <si>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</si>
  <si>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</si>
  <si>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</si>
  <si>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</si>
  <si>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</si>
  <si>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</si>
  <si>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</si>
  <si>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</si>
  <si>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</si>
  <si>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</si>
  <si>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</si>
  <si>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</si>
  <si>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</si>
  <si>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</si>
  <si>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</si>
  <si>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</si>
  <si>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</si>
  <si>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</si>
  <si>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</si>
  <si>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</si>
  <si>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</si>
  <si>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</si>
  <si>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</si>
  <si>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</si>
  <si>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</si>
  <si>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</si>
  <si>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</si>
  <si>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</si>
  <si>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</si>
  <si>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</si>
  <si>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</si>
  <si>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</si>
  <si>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</si>
  <si>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</si>
  <si>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</si>
  <si>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</si>
  <si>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</si>
  <si>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</si>
  <si>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</si>
  <si>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</si>
  <si>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</si>
  <si>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</si>
  <si>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</si>
  <si>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</si>
  <si>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</si>
  <si>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</si>
  <si>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</si>
  <si>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</si>
  <si>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</si>
  <si>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</si>
  <si>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</si>
  <si>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</si>
  <si>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</si>
  <si>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</si>
  <si>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</si>
  <si>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</si>
  <si>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</si>
  <si>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</si>
  <si>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</si>
  <si>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</si>
  <si>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</si>
  <si>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</si>
  <si>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</si>
  <si>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</si>
  <si>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</si>
  <si>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</si>
  <si>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</si>
  <si>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</si>
  <si>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</si>
  <si>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</si>
  <si>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</si>
  <si>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</si>
  <si>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</si>
  <si>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</si>
  <si>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</si>
  <si>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</si>
  <si>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</si>
  <si>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</si>
  <si>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</si>
  <si>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</si>
  <si>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</si>
  <si>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</si>
  <si>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</si>
  <si>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</si>
  <si>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</si>
  <si>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</si>
  <si>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</si>
  <si>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</si>
  <si>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</si>
  <si>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</si>
  <si>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</si>
  <si>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</si>
  <si>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</si>
  <si>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</si>
  <si>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</si>
  <si>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</si>
  <si>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</si>
  <si>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</si>
  <si>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</si>
  <si>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</si>
  <si>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</si>
  <si>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</si>
  <si>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</si>
  <si>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</si>
  <si>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</si>
  <si>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</si>
  <si>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</si>
  <si>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</si>
  <si>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</si>
  <si>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</si>
  <si>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</si>
  <si>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</si>
  <si>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</si>
  <si>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</si>
  <si>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</si>
  <si>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</si>
  <si>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</si>
  <si>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</si>
  <si>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</si>
  <si>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</si>
  <si>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</si>
  <si>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</si>
  <si>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</si>
  <si>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</si>
  <si>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</si>
  <si>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</si>
  <si>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</si>
  <si>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</si>
  <si>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</si>
  <si>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</si>
  <si>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</si>
  <si>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</si>
  <si>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</si>
  <si>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</si>
  <si>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</si>
  <si>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</si>
  <si>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</si>
  <si>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</si>
  <si>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</si>
  <si>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</si>
  <si>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</si>
  <si>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</si>
  <si>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</si>
  <si>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</si>
  <si>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</si>
  <si>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</si>
  <si>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</si>
  <si>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</si>
  <si>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</si>
  <si>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</si>
  <si>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</si>
  <si>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</si>
  <si>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</si>
  <si>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</si>
  <si>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</si>
  <si>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</si>
  <si>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</si>
  <si>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</si>
  <si>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</si>
  <si>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</si>
  <si>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</si>
  <si>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</si>
  <si>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</si>
  <si>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</si>
  <si>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</si>
  <si>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</si>
  <si>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</si>
  <si>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</si>
  <si>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</si>
  <si>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</si>
  <si>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</si>
  <si>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</si>
  <si>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</si>
  <si>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</si>
  <si>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</si>
  <si>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</si>
  <si>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</si>
  <si>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</si>
  <si>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</si>
  <si>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</si>
  <si>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</si>
  <si>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</si>
  <si>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</si>
  <si>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</si>
  <si>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</si>
  <si>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</si>
  <si>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</si>
  <si>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</si>
  <si>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</si>
  <si>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</si>
  <si>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</si>
  <si>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</si>
  <si>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</si>
  <si>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</si>
  <si>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</si>
  <si>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</si>
  <si>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</si>
  <si>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</si>
  <si>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</si>
  <si>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</si>
  <si>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</si>
  <si>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</si>
  <si>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</si>
  <si>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</si>
  <si>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</si>
  <si>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</si>
  <si>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</si>
  <si>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</si>
  <si>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</si>
  <si>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</si>
  <si>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</si>
  <si>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</si>
  <si>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</si>
  <si>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</si>
  <si>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</si>
  <si>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</si>
  <si>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</si>
  <si>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</si>
  <si>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</si>
  <si>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</si>
  <si>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</si>
  <si>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</si>
  <si>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</si>
  <si>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</si>
  <si>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</si>
  <si>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</si>
  <si>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</si>
  <si>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</si>
  <si>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</si>
  <si>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</si>
  <si>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</si>
  <si>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</si>
  <si>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</si>
  <si>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</si>
  <si>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</si>
  <si>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</si>
  <si>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</si>
  <si>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</si>
  <si>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</si>
  <si>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</si>
  <si>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</si>
  <si>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</si>
  <si>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</si>
  <si>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</si>
  <si>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</si>
  <si>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</si>
  <si>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</si>
  <si>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</si>
  <si>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</si>
  <si>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</si>
  <si>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</si>
  <si>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</si>
  <si>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</si>
  <si>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</si>
  <si>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</si>
  <si>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</si>
  <si>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</si>
  <si>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</si>
  <si>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</si>
  <si>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</si>
  <si>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</si>
  <si>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</si>
  <si>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</si>
  <si>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</si>
  <si>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</si>
  <si>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</si>
  <si>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</si>
  <si>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</si>
  <si>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</si>
  <si>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</si>
  <si>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</si>
  <si>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</si>
  <si>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</si>
  <si>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</si>
  <si>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</si>
  <si>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</si>
  <si>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</si>
  <si>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</si>
  <si>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</si>
  <si>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</si>
  <si>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</si>
  <si>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</si>
  <si>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</si>
  <si>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</si>
  <si>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</si>
  <si>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</si>
  <si>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</si>
  <si>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</si>
  <si>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</si>
  <si>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</si>
  <si>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</si>
  <si>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</si>
  <si>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</si>
  <si>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</si>
  <si>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</si>
  <si>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</si>
  <si>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</si>
  <si>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</si>
  <si>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</si>
  <si>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</si>
  <si>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</si>
  <si>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</si>
  <si>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</si>
  <si>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</si>
  <si>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</si>
  <si>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</si>
  <si>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</si>
  <si>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</si>
  <si>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</si>
  <si>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</si>
  <si>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</si>
  <si>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</si>
  <si>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</si>
  <si>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</si>
  <si>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</si>
  <si>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</si>
  <si>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</si>
  <si>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</si>
  <si>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</si>
  <si>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</si>
  <si>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</si>
  <si>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</si>
  <si>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</si>
  <si>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</si>
  <si>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</si>
  <si>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</si>
  <si>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</si>
  <si>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</si>
  <si>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</si>
  <si>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</si>
  <si>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</si>
  <si>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</si>
  <si>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</si>
  <si>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</si>
  <si>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</si>
  <si>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</si>
  <si>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</si>
  <si>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</si>
  <si>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</si>
  <si>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</si>
  <si>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</si>
  <si>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</si>
  <si>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</si>
  <si>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</si>
  <si>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</si>
  <si>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</si>
  <si>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</si>
  <si>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</si>
  <si>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</si>
  <si>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</si>
  <si>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</si>
  <si>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</si>
  <si>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</si>
  <si>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</si>
  <si>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</si>
  <si>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</si>
  <si>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</si>
  <si>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</si>
  <si>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</si>
  <si>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</si>
  <si>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</si>
  <si>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</si>
  <si>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</si>
  <si>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</si>
  <si>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</si>
  <si>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</si>
  <si>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</si>
  <si>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</si>
  <si>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</si>
  <si>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</si>
  <si>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</si>
  <si>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</si>
  <si>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</si>
  <si>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</si>
  <si>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</si>
  <si>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</si>
  <si>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</si>
  <si>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</si>
  <si>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</si>
  <si>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</si>
  <si>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</si>
  <si>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</si>
  <si>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</si>
  <si>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</si>
  <si>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</si>
  <si>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</si>
  <si>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</si>
  <si>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</si>
  <si>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</si>
  <si>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</si>
  <si>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</si>
  <si>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</si>
  <si>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</si>
  <si>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</si>
  <si>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</si>
  <si>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</si>
  <si>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</si>
  <si>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</si>
  <si>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</si>
  <si>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</si>
  <si>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</si>
  <si>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</si>
  <si>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</si>
  <si>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</si>
  <si>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</si>
  <si>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</si>
  <si>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</si>
  <si>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</si>
  <si>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</si>
  <si>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</si>
  <si>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</si>
  <si>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</si>
  <si>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</si>
  <si>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</si>
  <si>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</si>
  <si>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</si>
  <si>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</si>
  <si>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</si>
  <si>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</si>
  <si>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</si>
  <si>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</si>
  <si>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</si>
  <si>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</si>
  <si>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</si>
  <si>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</si>
  <si>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</si>
  <si>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</si>
  <si>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</si>
  <si>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</si>
  <si>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</si>
  <si>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</si>
  <si>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</si>
  <si>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</si>
  <si>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</si>
  <si>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</si>
  <si>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</si>
  <si>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</si>
  <si>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</si>
  <si>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</si>
  <si>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</si>
  <si>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</si>
  <si>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</si>
  <si>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</si>
  <si>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</si>
  <si>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</si>
  <si>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</si>
  <si>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</si>
  <si>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</si>
  <si>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</si>
  <si>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</si>
  <si>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</si>
  <si>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</si>
  <si>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</si>
  <si>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</si>
  <si>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</si>
  <si>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</si>
  <si>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</si>
  <si>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</si>
  <si>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</si>
  <si>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</si>
  <si>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</si>
  <si>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</si>
  <si>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</si>
  <si>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</si>
  <si>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</si>
  <si>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</si>
  <si>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</si>
  <si>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</si>
  <si>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</si>
  <si>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</si>
  <si>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</si>
  <si>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</si>
  <si>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</si>
  <si>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</si>
  <si>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</si>
  <si>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</si>
  <si>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</si>
  <si>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</si>
  <si>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</si>
  <si>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</si>
  <si>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</si>
  <si>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</si>
  <si>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</si>
  <si>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</si>
  <si>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</si>
  <si>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</si>
  <si>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</si>
  <si>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</si>
  <si>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</si>
  <si>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</si>
  <si>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</si>
  <si>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</si>
  <si>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</si>
  <si>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</si>
  <si>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</si>
  <si>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</si>
  <si>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</si>
  <si>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</si>
  <si>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</si>
  <si>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</si>
  <si>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</si>
  <si>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</si>
  <si>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</si>
  <si>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</si>
  <si>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</si>
  <si>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</si>
  <si>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</si>
  <si>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</si>
  <si>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</si>
  <si>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</si>
  <si>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</si>
  <si>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</si>
  <si>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</si>
  <si>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</si>
  <si>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</si>
  <si>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</si>
  <si>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</si>
  <si>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</si>
  <si>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</si>
  <si>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</si>
  <si>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</si>
  <si>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</si>
  <si>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</si>
  <si>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</si>
  <si>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</si>
  <si>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</si>
  <si>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</si>
  <si>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</si>
  <si>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</si>
  <si>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</si>
  <si>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</si>
  <si>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</si>
  <si>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</si>
  <si>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</si>
  <si>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</si>
  <si>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</si>
  <si>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</si>
  <si>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</si>
  <si>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</si>
  <si>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</si>
  <si>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</si>
  <si>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</si>
  <si>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</si>
  <si>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</si>
  <si>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</si>
  <si>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</si>
  <si>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</si>
  <si>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</si>
  <si>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</si>
  <si>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</si>
  <si>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</si>
  <si>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</si>
  <si>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</si>
  <si>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</si>
  <si>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</si>
  <si>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</si>
  <si>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</si>
  <si>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</si>
  <si>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</si>
  <si>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</si>
  <si>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</si>
  <si>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</si>
  <si>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</si>
  <si>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</si>
  <si>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</si>
  <si>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</si>
  <si>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</si>
  <si>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</si>
  <si>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</si>
  <si>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</si>
  <si>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</si>
  <si>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</si>
  <si>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</si>
  <si>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</si>
  <si>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</si>
  <si>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</si>
  <si>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</si>
  <si>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</si>
  <si>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</si>
  <si>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</si>
  <si>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</si>
  <si>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</si>
  <si>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</si>
  <si>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</si>
  <si>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</si>
  <si>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</si>
  <si>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</si>
  <si>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</si>
  <si>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</si>
  <si>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</si>
  <si>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</si>
  <si>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</si>
  <si>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</si>
  <si>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</si>
  <si>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</si>
  <si>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</si>
  <si>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</si>
  <si>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</si>
  <si>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</si>
  <si>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</si>
  <si>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</si>
  <si>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</si>
  <si>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</si>
  <si>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</si>
  <si>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</si>
  <si>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</si>
  <si>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</si>
  <si>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</si>
  <si>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</si>
  <si>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</si>
  <si>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</si>
  <si>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</si>
  <si>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</si>
  <si>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</si>
  <si>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</si>
  <si>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</si>
  <si>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</si>
  <si>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</si>
  <si>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</si>
  <si>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</si>
  <si>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</si>
  <si>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</si>
  <si>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</si>
  <si>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</si>
  <si>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</si>
  <si>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</si>
  <si>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</si>
  <si>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</si>
  <si>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</si>
  <si>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</si>
  <si>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</si>
  <si>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</si>
  <si>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</si>
  <si>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</si>
  <si>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</si>
  <si>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</si>
  <si>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</si>
  <si>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</si>
  <si>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</si>
  <si>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</si>
  <si>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</si>
  <si>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</si>
  <si>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</si>
  <si>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</si>
  <si>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</si>
  <si>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</si>
  <si>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</si>
  <si>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</si>
  <si>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</si>
  <si>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</si>
  <si>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</si>
  <si>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</si>
  <si>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</si>
  <si>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</si>
  <si>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</si>
  <si>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</si>
  <si>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</si>
  <si>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</si>
  <si>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</si>
  <si>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</si>
  <si>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</si>
  <si>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</si>
  <si>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</si>
  <si>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</si>
  <si>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</si>
  <si>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</si>
  <si>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</si>
  <si>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</si>
  <si>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</si>
  <si>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</si>
  <si>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</si>
  <si>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</si>
  <si>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</si>
  <si>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</si>
  <si>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</si>
  <si>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</si>
  <si>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</si>
  <si>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</si>
  <si>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</si>
  <si>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</si>
  <si>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</si>
  <si>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</si>
  <si>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</si>
  <si>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</si>
  <si>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</si>
  <si>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</si>
  <si>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</si>
  <si>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</si>
  <si>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</si>
  <si>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</si>
  <si>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</si>
  <si>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</si>
  <si>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</si>
  <si>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</si>
  <si>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</si>
  <si>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</si>
  <si>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</si>
  <si>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</si>
  <si>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</si>
  <si>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</si>
  <si>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</si>
  <si>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</si>
  <si>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</si>
  <si>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</si>
  <si>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</si>
  <si>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</si>
  <si>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</si>
  <si>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</si>
  <si>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</si>
  <si>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</si>
  <si>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</si>
  <si>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</si>
  <si>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</si>
  <si>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</si>
  <si>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</si>
  <si>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</si>
  <si>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</si>
  <si>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</si>
  <si>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</si>
  <si>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</si>
  <si>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</si>
  <si>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</si>
  <si>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</si>
  <si>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</si>
  <si>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</si>
  <si>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</si>
  <si>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</si>
  <si>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</si>
  <si>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</si>
  <si>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</si>
  <si>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</si>
  <si>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</si>
  <si>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</si>
  <si>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</si>
  <si>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</si>
  <si>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</si>
  <si>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</si>
  <si>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</si>
  <si>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</si>
  <si>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</si>
  <si>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</si>
  <si>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</si>
  <si>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</si>
  <si>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</si>
  <si>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</si>
  <si>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</si>
  <si>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</si>
  <si>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</si>
  <si>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</si>
  <si>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</si>
  <si>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</si>
  <si>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</si>
  <si>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</si>
  <si>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</si>
  <si>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</si>
  <si>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</si>
  <si>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</si>
  <si>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</si>
  <si>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</si>
  <si>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</si>
  <si>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</si>
  <si>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</si>
  <si>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</si>
  <si>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</si>
  <si>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</si>
  <si>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</si>
  <si>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</si>
  <si>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</si>
  <si>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</si>
  <si>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</si>
  <si>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</si>
  <si>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</si>
  <si>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</si>
  <si>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</si>
  <si>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</si>
  <si>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</si>
  <si>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</si>
  <si>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</si>
  <si>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</si>
  <si>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</si>
  <si>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</si>
  <si>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</si>
  <si>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</si>
  <si>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</si>
  <si>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</si>
  <si>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</si>
  <si>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</si>
  <si>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</si>
  <si>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</si>
  <si>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</si>
  <si>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</si>
  <si>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</si>
  <si>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</si>
  <si>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</si>
  <si>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</si>
  <si>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</si>
  <si>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</si>
  <si>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</si>
  <si>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</si>
  <si>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</si>
  <si>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</si>
  <si>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</si>
  <si>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</si>
  <si>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</si>
  <si>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</si>
  <si>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</si>
  <si>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</si>
  <si>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</si>
  <si>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</si>
  <si>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</si>
  <si>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</si>
  <si>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</si>
  <si>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</si>
  <si>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</si>
  <si>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</si>
  <si>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</si>
  <si>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</si>
  <si>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</si>
  <si>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</si>
  <si>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</si>
  <si>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</si>
  <si>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</si>
  <si>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</si>
  <si>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</si>
  <si>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</si>
  <si>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</si>
  <si>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</si>
  <si>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</si>
  <si>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</si>
  <si>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</si>
  <si>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</si>
  <si>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</si>
  <si>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</si>
  <si>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</si>
  <si>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</si>
  <si>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</si>
  <si>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</si>
  <si>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</si>
  <si>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</si>
  <si>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</si>
  <si>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</si>
  <si>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</si>
  <si>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</si>
  <si>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</si>
  <si>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</si>
  <si>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</si>
  <si>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</si>
  <si>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</si>
  <si>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</si>
  <si>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</si>
  <si>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</si>
  <si>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</si>
  <si>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</si>
  <si>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</si>
  <si>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</si>
  <si>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</si>
  <si>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</si>
  <si>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</si>
  <si>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</si>
  <si>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</si>
  <si>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</si>
  <si>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</si>
  <si>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</si>
  <si>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</si>
  <si>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</si>
  <si>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</si>
  <si>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</si>
  <si>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</si>
  <si>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</si>
  <si>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</si>
  <si>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</si>
  <si>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</si>
  <si>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</si>
  <si>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</si>
  <si>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</si>
  <si>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</si>
  <si>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</si>
  <si>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</si>
  <si>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</si>
  <si>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</si>
  <si>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</si>
  <si>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</si>
  <si>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</si>
  <si>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</si>
  <si>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</si>
  <si>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</si>
  <si>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</si>
  <si>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</si>
  <si>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</si>
  <si>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</si>
  <si>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</si>
  <si>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</si>
  <si>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</si>
  <si>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</si>
  <si>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</si>
  <si>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</si>
  <si>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</si>
  <si>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</si>
  <si>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</si>
  <si>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</si>
  <si>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</si>
  <si>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</si>
  <si>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</si>
  <si>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</si>
  <si>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</si>
  <si>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</si>
  <si>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</si>
  <si>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</si>
  <si>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</si>
  <si>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</si>
  <si>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</si>
  <si>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</si>
  <si>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</si>
  <si>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</si>
  <si>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</si>
  <si>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</si>
  <si>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</si>
  <si>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</si>
  <si>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</si>
  <si>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</si>
  <si>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</si>
  <si>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</si>
  <si>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</si>
  <si>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</si>
  <si>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</si>
  <si>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</si>
  <si>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</si>
  <si>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</si>
  <si>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</si>
  <si>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</si>
  <si>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</si>
  <si>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</si>
  <si>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</si>
  <si>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</si>
  <si>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</si>
  <si>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</si>
  <si>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</si>
  <si>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</si>
  <si>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</si>
  <si>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</si>
  <si>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</si>
  <si>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</si>
  <si>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</si>
  <si>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</si>
  <si>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</si>
  <si>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</si>
  <si>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</si>
  <si>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</si>
  <si>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</si>
  <si>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</si>
  <si>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</si>
  <si>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</si>
  <si>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</si>
  <si>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</si>
  <si>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</si>
  <si>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</si>
  <si>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</si>
  <si>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</si>
  <si>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</si>
  <si>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</si>
  <si>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</si>
  <si>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</si>
  <si>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</si>
  <si>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</si>
  <si>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</si>
  <si>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</si>
  <si>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</si>
  <si>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</si>
  <si>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</si>
  <si>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</si>
  <si>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</si>
  <si>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</si>
  <si>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</si>
  <si>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</si>
  <si>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</si>
  <si>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</si>
  <si>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</si>
  <si>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</si>
  <si>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</si>
  <si>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</si>
  <si>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</si>
  <si>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</si>
  <si>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</si>
  <si>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</si>
  <si>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</si>
  <si>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</si>
  <si>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</si>
  <si>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</si>
  <si>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</si>
  <si>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</si>
  <si>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</si>
  <si>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</si>
  <si>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</si>
  <si>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</si>
  <si>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</si>
  <si>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</si>
  <si>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</si>
  <si>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</si>
  <si>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</si>
  <si>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</si>
  <si>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</si>
  <si>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</si>
  <si>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</si>
  <si>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</si>
  <si>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</si>
  <si>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</si>
  <si>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</si>
  <si>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</si>
  <si>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</si>
  <si>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</si>
  <si>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</si>
  <si>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</si>
  <si>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</si>
  <si>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</si>
  <si>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</si>
  <si>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</si>
  <si>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</si>
  <si>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</si>
  <si>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</si>
  <si>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</si>
  <si>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</si>
  <si>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</si>
  <si>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</si>
  <si>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</si>
  <si>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</si>
  <si>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</si>
  <si>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</si>
  <si>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</si>
  <si>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</si>
  <si>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</si>
  <si>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</si>
  <si>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</si>
  <si>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</si>
  <si>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</si>
  <si>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</si>
  <si>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</si>
  <si>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</si>
  <si>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</si>
  <si>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</si>
  <si>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</si>
  <si>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</si>
  <si>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</si>
  <si>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</si>
  <si>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</si>
  <si>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</si>
  <si>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</si>
  <si>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</si>
  <si>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</si>
  <si>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</si>
  <si>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</si>
  <si>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</si>
  <si>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</si>
  <si>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</si>
  <si>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</si>
  <si>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</si>
  <si>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</si>
  <si>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</si>
  <si>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</si>
  <si>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</si>
  <si>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</si>
  <si>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</si>
  <si>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</si>
  <si>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</si>
  <si>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</si>
  <si>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</si>
  <si>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</si>
  <si>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</si>
  <si>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</si>
  <si>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</si>
  <si>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</si>
  <si>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</si>
  <si>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</si>
  <si>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</si>
  <si>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</si>
  <si>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</si>
  <si>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</si>
  <si>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</si>
  <si>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</si>
  <si>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</si>
  <si>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</si>
  <si>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</si>
  <si>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</si>
  <si>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</si>
  <si>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</si>
  <si>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</si>
  <si>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</si>
  <si>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</si>
  <si>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</si>
  <si>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</si>
  <si>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</si>
  <si>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</si>
  <si>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</si>
  <si>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</si>
  <si>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</si>
  <si>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</si>
  <si>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</si>
  <si>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</si>
  <si>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</si>
  <si>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</si>
  <si>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</si>
  <si>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</si>
  <si>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</si>
  <si>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</si>
  <si>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</si>
  <si>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</si>
  <si>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</si>
  <si>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</si>
  <si>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</si>
  <si>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</si>
  <si>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</si>
  <si>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</si>
  <si>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</si>
  <si>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</si>
  <si>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</si>
  <si>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</si>
  <si>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</si>
  <si>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</si>
  <si>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</si>
  <si>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</si>
  <si>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</si>
  <si>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</si>
  <si>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</si>
  <si>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</si>
  <si>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</si>
  <si>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</si>
  <si>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</si>
  <si>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</si>
  <si>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</si>
  <si>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</si>
  <si>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</si>
  <si>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</si>
  <si>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</si>
  <si>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</si>
  <si>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</si>
  <si>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</si>
  <si>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</si>
  <si>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</si>
  <si>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</si>
  <si>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</si>
  <si>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</si>
  <si>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</si>
  <si>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</si>
  <si>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</si>
  <si>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</si>
  <si>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</si>
  <si>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</si>
  <si>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</si>
  <si>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</si>
  <si>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</si>
  <si>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</si>
  <si>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</si>
  <si>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</si>
  <si>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</si>
  <si>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</si>
  <si>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</si>
  <si>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</si>
  <si>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</si>
  <si>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</si>
  <si>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</si>
  <si>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</si>
  <si>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</si>
  <si>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</si>
  <si>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</si>
  <si>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</si>
  <si>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</si>
  <si>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</si>
  <si>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</si>
  <si>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</si>
  <si>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</si>
  <si>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</si>
  <si>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</si>
  <si>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</si>
  <si>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</si>
  <si>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</si>
  <si>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</si>
  <si>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</si>
  <si>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</si>
  <si>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</si>
  <si>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</si>
  <si>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</si>
  <si>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</si>
  <si>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</si>
  <si>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</si>
  <si>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</si>
  <si>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</si>
  <si>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</si>
  <si>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</si>
  <si>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</si>
  <si>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</si>
  <si>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</si>
  <si>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</si>
  <si>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</si>
  <si>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</si>
  <si>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</si>
  <si>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</si>
  <si>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</si>
  <si>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</si>
  <si>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</si>
  <si>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</si>
  <si>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</si>
  <si>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</si>
  <si>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</si>
  <si>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</si>
  <si>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</si>
  <si>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</si>
  <si>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</si>
  <si>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</si>
  <si>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</si>
  <si>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</si>
  <si>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</si>
  <si>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</si>
  <si>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</si>
  <si>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</si>
  <si>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</si>
  <si>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</si>
  <si>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</si>
  <si>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</si>
  <si>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</si>
  <si>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</si>
  <si>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</si>
  <si>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</si>
  <si>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</si>
  <si>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</si>
  <si>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</si>
  <si>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</si>
  <si>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</si>
  <si>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</si>
  <si>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</si>
  <si>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</si>
  <si>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</si>
  <si>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</si>
  <si>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</si>
  <si>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</si>
  <si>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</si>
  <si>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</si>
  <si>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</si>
  <si>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</si>
  <si>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</si>
  <si>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</si>
  <si>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</si>
  <si>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</si>
  <si>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</si>
  <si>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</si>
  <si>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</si>
  <si>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</si>
  <si>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</si>
  <si>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</si>
  <si>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</si>
  <si>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</si>
  <si>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</si>
  <si>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</si>
  <si>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</si>
  <si>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</si>
  <si>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</si>
  <si>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</si>
  <si>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</si>
  <si>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</si>
  <si>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</si>
  <si>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</si>
  <si>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</si>
  <si>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</si>
  <si>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</si>
  <si>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</si>
  <si>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</si>
  <si>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</si>
  <si>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</si>
  <si>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</si>
  <si>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</si>
  <si>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</si>
  <si>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</si>
  <si>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</si>
  <si>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</si>
  <si>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</si>
  <si>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</si>
  <si>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</si>
  <si>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</si>
  <si>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</si>
  <si>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</si>
  <si>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</si>
  <si>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</si>
  <si>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</si>
  <si>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</si>
  <si>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</si>
  <si>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</si>
  <si>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</si>
  <si>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</si>
  <si>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</si>
  <si>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</si>
  <si>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</si>
  <si>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</si>
  <si>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</si>
  <si>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</si>
  <si>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</si>
  <si>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</si>
  <si>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</si>
  <si>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</si>
  <si>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</si>
  <si>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</si>
  <si>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</si>
  <si>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</si>
  <si>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</si>
  <si>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</si>
  <si>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</si>
  <si>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</si>
  <si>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</si>
  <si>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</si>
  <si>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</si>
  <si>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</si>
  <si>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</si>
  <si>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</si>
  <si>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</si>
  <si>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</si>
  <si>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</si>
  <si>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</si>
  <si>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</si>
  <si>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</si>
  <si>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</si>
  <si>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</si>
  <si>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</si>
  <si>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</si>
  <si>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</si>
  <si>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</si>
  <si>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</si>
  <si>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</si>
  <si>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</si>
  <si>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</si>
  <si>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</si>
  <si>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</si>
  <si>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</si>
  <si>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</si>
  <si>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</si>
  <si>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</si>
  <si>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</si>
  <si>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</si>
  <si>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</si>
  <si>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</si>
  <si>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</si>
  <si>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</si>
  <si>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</si>
  <si>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</si>
  <si>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</si>
  <si>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</si>
  <si>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</si>
  <si>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</si>
  <si>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</si>
  <si>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</si>
  <si>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</si>
  <si>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</si>
  <si>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</si>
  <si>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</si>
  <si>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</si>
  <si>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</si>
  <si>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</si>
  <si>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</si>
  <si>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</si>
  <si>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</si>
  <si>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</si>
  <si>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</si>
  <si>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</si>
  <si>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</si>
  <si>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</si>
  <si>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</si>
  <si>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</si>
  <si>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</si>
  <si>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</si>
  <si>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</si>
  <si>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</si>
  <si>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</si>
  <si>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</si>
  <si>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</si>
  <si>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</si>
  <si>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</si>
  <si>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</si>
  <si>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</si>
  <si>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</si>
  <si>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</si>
  <si>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</si>
  <si>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</si>
  <si>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</si>
  <si>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</si>
  <si>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</si>
  <si>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</si>
  <si>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</si>
  <si>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</si>
  <si>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</si>
  <si>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</si>
  <si>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</si>
  <si>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</si>
  <si>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</si>
  <si>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</si>
  <si>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</si>
  <si>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</si>
  <si>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</si>
  <si>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</si>
  <si>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</si>
  <si>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</si>
  <si>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</si>
  <si>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</si>
  <si>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</si>
  <si>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</si>
  <si>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</si>
  <si>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</si>
  <si>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</si>
  <si>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</si>
  <si>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</si>
  <si>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</si>
  <si>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</si>
  <si>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</si>
  <si>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</si>
  <si>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</si>
  <si>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</si>
  <si>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</si>
  <si>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</si>
  <si>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</si>
  <si>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</si>
  <si>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</si>
  <si>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</si>
  <si>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</si>
  <si>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</si>
  <si>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</si>
  <si>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</si>
  <si>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</si>
  <si>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</si>
  <si>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</si>
  <si>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</si>
  <si>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</si>
  <si>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</si>
  <si>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</si>
  <si>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</si>
  <si>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</si>
  <si>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</si>
  <si>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</si>
  <si>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</si>
  <si>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</si>
  <si>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</si>
  <si>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</si>
  <si>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</si>
  <si>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</si>
  <si>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</si>
  <si>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</si>
  <si>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</si>
  <si>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</si>
  <si>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</si>
  <si>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</si>
  <si>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</si>
  <si>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</si>
  <si>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</si>
  <si>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</si>
  <si>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</si>
  <si>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</si>
  <si>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</si>
  <si>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</si>
  <si>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</si>
  <si>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</si>
  <si>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</si>
  <si>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</si>
  <si>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</si>
  <si>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</si>
  <si>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</si>
  <si>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</si>
  <si>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</si>
  <si>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</si>
  <si>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</si>
  <si>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</si>
  <si>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</si>
  <si>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</si>
  <si>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</si>
  <si>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</si>
  <si>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</si>
  <si>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</si>
  <si>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</si>
  <si>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</si>
  <si>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</si>
  <si>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</si>
  <si>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</si>
  <si>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</si>
  <si>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</si>
  <si>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</si>
  <si>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</si>
  <si>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</si>
  <si>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</si>
  <si>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</si>
  <si>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</si>
  <si>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</si>
  <si>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</si>
  <si>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</si>
  <si>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</si>
  <si>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</si>
  <si>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</si>
  <si>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</si>
  <si>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</si>
  <si>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</si>
  <si>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</si>
  <si>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</si>
  <si>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</si>
  <si>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</si>
  <si>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</si>
  <si>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</si>
  <si>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</si>
  <si>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</si>
  <si>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</si>
  <si>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</si>
  <si>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</si>
  <si>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</si>
  <si>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</si>
  <si>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</si>
  <si>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</si>
  <si>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</si>
  <si>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</si>
  <si>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</si>
  <si>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</si>
  <si>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</si>
  <si>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</si>
  <si>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</si>
  <si>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</si>
  <si>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</si>
  <si>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</si>
  <si>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</si>
  <si>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</si>
  <si>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</si>
  <si>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</si>
  <si>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</si>
  <si>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</si>
  <si>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</si>
  <si>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</si>
  <si>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</si>
  <si>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</si>
  <si>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</si>
  <si>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</si>
  <si>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</si>
  <si>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</si>
  <si>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</si>
  <si>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</si>
  <si>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</si>
  <si>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</si>
  <si>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</si>
  <si>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</si>
  <si>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</si>
  <si>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</si>
  <si>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</si>
  <si>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</si>
  <si>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</si>
  <si>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</si>
  <si>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</si>
  <si>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</si>
  <si>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</si>
  <si>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</si>
  <si>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</si>
  <si>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</si>
  <si>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</si>
  <si>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</si>
  <si>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</si>
  <si>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</si>
  <si>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</si>
  <si>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</si>
  <si>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</si>
  <si>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</si>
  <si>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</si>
  <si>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</si>
  <si>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</si>
  <si>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</si>
  <si>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</si>
  <si>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</si>
  <si>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</si>
  <si>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</si>
  <si>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</si>
  <si>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</si>
  <si>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</si>
  <si>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</si>
  <si>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</si>
  <si>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</si>
  <si>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</si>
  <si>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</si>
  <si>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</si>
  <si>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</si>
  <si>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</si>
  <si>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</si>
  <si>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</si>
  <si>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</si>
  <si>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</si>
  <si>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</si>
  <si>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</si>
  <si>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</si>
  <si>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</si>
  <si>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</si>
  <si>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</si>
  <si>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</si>
  <si>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</si>
  <si>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</si>
  <si>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</si>
  <si>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</si>
  <si>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</si>
  <si>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</si>
  <si>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</si>
  <si>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</si>
  <si>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</si>
  <si>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</si>
  <si>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</si>
  <si>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</si>
  <si>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</si>
  <si>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</si>
  <si>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</si>
  <si>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</si>
  <si>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</si>
  <si>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</si>
  <si>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</si>
  <si>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</si>
  <si>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</si>
  <si>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</si>
  <si>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</si>
  <si>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</si>
  <si>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</si>
  <si>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</si>
  <si>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</si>
  <si>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</si>
  <si>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</si>
  <si>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</si>
  <si>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</si>
  <si>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</si>
  <si>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</si>
  <si>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</si>
  <si>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</si>
  <si>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</si>
  <si>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</si>
  <si>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</si>
  <si>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</si>
  <si>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</si>
  <si>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</si>
  <si>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</si>
  <si>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</si>
  <si>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</si>
  <si>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</si>
  <si>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</si>
  <si>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</si>
  <si>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</si>
  <si>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</si>
  <si>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</si>
  <si>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</si>
  <si>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</si>
  <si>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</si>
  <si>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</si>
  <si>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</si>
  <si>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</si>
  <si>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</si>
  <si>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</si>
  <si>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</si>
  <si>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</si>
  <si>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</si>
  <si>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</si>
  <si>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</si>
  <si>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</si>
  <si>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</si>
  <si>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</si>
  <si>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</si>
  <si>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</si>
  <si>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</si>
  <si>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</si>
  <si>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</si>
  <si>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</si>
  <si>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</si>
  <si>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</si>
  <si>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</si>
  <si>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</si>
  <si>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</si>
  <si>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</si>
  <si>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</si>
  <si>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</si>
  <si>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</si>
  <si>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</si>
  <si>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</si>
  <si>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</si>
  <si>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</si>
  <si>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</si>
  <si>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</si>
  <si>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</si>
  <si>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</si>
  <si>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</si>
  <si>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</si>
  <si>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</si>
  <si>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</si>
  <si>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</si>
  <si>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</si>
  <si>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</si>
  <si>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</si>
  <si>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</si>
  <si>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</si>
  <si>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</si>
  <si>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</si>
  <si>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</si>
  <si>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</si>
  <si>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</si>
  <si>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</si>
  <si>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</si>
  <si>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</si>
  <si>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</si>
  <si>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</si>
  <si>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</si>
  <si>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</si>
  <si>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</si>
  <si>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</si>
  <si>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</si>
  <si>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</si>
  <si>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</si>
  <si>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</si>
  <si>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</si>
  <si>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</si>
  <si>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</si>
  <si>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</si>
  <si>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</si>
  <si>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</si>
  <si>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</si>
  <si>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</si>
  <si>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</si>
  <si>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</si>
  <si>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</si>
  <si>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</si>
  <si>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</si>
  <si>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</si>
  <si>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</si>
  <si>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</si>
  <si>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</si>
  <si>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</si>
  <si>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</si>
  <si>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</si>
  <si>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</si>
  <si>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</si>
  <si>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</si>
  <si>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</si>
  <si>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</si>
  <si>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</si>
  <si>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</si>
  <si>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</si>
  <si>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</si>
  <si>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</si>
  <si>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</si>
  <si>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</si>
  <si>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</si>
  <si>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</si>
  <si>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</si>
  <si>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</si>
  <si>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</si>
  <si>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</si>
  <si>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</si>
  <si>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</si>
  <si>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</si>
  <si>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</si>
  <si>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</si>
  <si>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</si>
  <si>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</si>
  <si>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</si>
  <si>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</si>
  <si>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</si>
  <si>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</si>
  <si>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</si>
  <si>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</si>
  <si>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</si>
  <si>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</si>
  <si>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</si>
  <si>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</si>
  <si>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</si>
  <si>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</si>
  <si>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</si>
  <si>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</si>
  <si>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</si>
  <si>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</si>
  <si>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</si>
  <si>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</si>
  <si>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</si>
  <si>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</si>
  <si>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</si>
  <si>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</si>
  <si>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</si>
  <si>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</si>
  <si>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</si>
  <si>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</si>
  <si>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</si>
  <si>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</si>
  <si>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</si>
  <si>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</si>
  <si>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</si>
  <si>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</si>
  <si>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</si>
  <si>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</si>
  <si>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</si>
  <si>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</si>
  <si>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</si>
  <si>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</si>
  <si>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</si>
  <si>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</si>
  <si>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</si>
  <si>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</si>
  <si>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</si>
  <si>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</si>
  <si>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</si>
  <si>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</si>
  <si>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</si>
  <si>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</si>
  <si>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</si>
  <si>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</si>
  <si>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</si>
  <si>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</si>
  <si>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</si>
  <si>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</si>
  <si>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</si>
  <si>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</si>
  <si>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</si>
  <si>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</si>
  <si>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</si>
  <si>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</si>
  <si>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</si>
  <si>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</si>
  <si>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</si>
  <si>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</si>
  <si>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</si>
  <si>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</si>
  <si>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</si>
  <si>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</si>
  <si>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</si>
  <si>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</si>
  <si>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</si>
  <si>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</si>
  <si>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</si>
  <si>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</si>
  <si>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</si>
  <si>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</si>
  <si>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</si>
  <si>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</si>
  <si>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</si>
  <si>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</si>
  <si>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</si>
  <si>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</si>
  <si>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</si>
  <si>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</si>
  <si>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</si>
  <si>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</si>
  <si>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</si>
  <si>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</si>
  <si>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</si>
  <si>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</si>
  <si>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</si>
  <si>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</si>
  <si>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</si>
  <si>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</si>
  <si>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</si>
  <si>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</si>
  <si>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</si>
  <si>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</si>
  <si>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</si>
  <si>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</si>
  <si>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</si>
  <si>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</si>
  <si>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</si>
  <si>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</si>
  <si>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</si>
  <si>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</si>
  <si>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</si>
  <si>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</si>
  <si>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</si>
  <si>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</si>
  <si>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</si>
  <si>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</si>
  <si>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</si>
  <si>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</si>
  <si>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</si>
  <si>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</si>
  <si>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</si>
  <si>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</si>
  <si>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</si>
  <si>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</si>
  <si>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</si>
  <si>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</si>
  <si>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</si>
  <si>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</si>
  <si>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</si>
  <si>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</si>
  <si>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</si>
  <si>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</si>
  <si>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</si>
  <si>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</si>
  <si>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</si>
  <si>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</si>
  <si>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</si>
  <si>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</si>
  <si>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</si>
  <si>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</si>
  <si>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</si>
  <si>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</si>
  <si>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</si>
  <si>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</si>
  <si>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</si>
  <si>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</si>
  <si>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</si>
  <si>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</si>
  <si>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</si>
  <si>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</si>
  <si>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</si>
  <si>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</si>
  <si>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</si>
  <si>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</si>
  <si>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</si>
  <si>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</si>
  <si>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</si>
  <si>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</si>
  <si>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</si>
  <si>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</si>
  <si>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</si>
  <si>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</si>
  <si>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</si>
  <si>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</si>
  <si>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</si>
  <si>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</si>
  <si>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</si>
  <si>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</si>
  <si>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</si>
  <si>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</si>
  <si>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</si>
  <si>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</si>
  <si>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</si>
  <si>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</si>
  <si>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</si>
  <si>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</si>
  <si>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</si>
  <si>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</si>
  <si>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</si>
  <si>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</si>
  <si>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</si>
  <si>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</si>
  <si>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</si>
  <si>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</si>
  <si>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</si>
  <si>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</si>
  <si>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</si>
  <si>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</si>
  <si>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</si>
  <si>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</si>
  <si>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</si>
  <si>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</si>
  <si>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</si>
  <si>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</si>
  <si>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</si>
  <si>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</si>
  <si>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</si>
  <si>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</si>
  <si>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</si>
  <si>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</si>
  <si>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</si>
  <si>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</si>
  <si>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</si>
  <si>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</si>
  <si>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</si>
  <si>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</si>
  <si>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</si>
  <si>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</si>
  <si>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</si>
  <si>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</si>
  <si>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</si>
  <si>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</si>
  <si>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</si>
  <si>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</si>
  <si>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</si>
  <si>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</si>
  <si>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</si>
  <si>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</si>
  <si>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</si>
  <si>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</si>
  <si>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</si>
  <si>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</si>
  <si>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</si>
  <si>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</si>
  <si>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</si>
  <si>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</si>
  <si>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</si>
  <si>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</si>
  <si>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</si>
  <si>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</si>
  <si>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</si>
  <si>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</si>
  <si>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</si>
  <si>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</si>
  <si>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</si>
  <si>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</si>
  <si>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</si>
  <si>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</si>
  <si>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</si>
  <si>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</si>
  <si>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</si>
  <si>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</si>
  <si>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</si>
  <si>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</si>
  <si>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</si>
  <si>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</si>
  <si>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</si>
  <si>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</si>
  <si>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</si>
  <si>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</si>
  <si>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</si>
  <si>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</si>
  <si>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</si>
  <si>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</si>
  <si>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</si>
  <si>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</si>
  <si>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</si>
  <si>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</si>
  <si>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</si>
  <si>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</si>
  <si>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</si>
  <si>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</si>
  <si>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</si>
  <si>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</si>
  <si>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</si>
  <si>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</si>
  <si>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</si>
  <si>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</si>
  <si>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</si>
  <si>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</si>
  <si>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</si>
  <si>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</si>
  <si>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</si>
  <si>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</si>
  <si>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</si>
  <si>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</si>
  <si>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</si>
  <si>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</si>
  <si>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</si>
  <si>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</si>
  <si>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</si>
  <si>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</si>
  <si>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</si>
  <si>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</si>
  <si>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</si>
  <si>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</si>
  <si>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</si>
  <si>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</si>
  <si>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</si>
  <si>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</si>
  <si>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</si>
  <si>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</si>
  <si>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</si>
  <si>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</si>
  <si>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</si>
  <si>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</si>
  <si>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</si>
  <si>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</si>
  <si>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</si>
  <si>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</si>
  <si>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</si>
  <si>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</si>
  <si>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</si>
  <si>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</si>
  <si>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</si>
  <si>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</si>
  <si>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</si>
  <si>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</si>
  <si>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</si>
  <si>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</si>
  <si>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</si>
  <si>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</si>
  <si>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</si>
  <si>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</si>
  <si>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</si>
  <si>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</si>
  <si>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</si>
  <si>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</si>
  <si>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</si>
  <si>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</si>
  <si>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</si>
  <si>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</si>
  <si>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</si>
  <si>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</si>
  <si>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</si>
  <si>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</si>
  <si>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</si>
  <si>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</si>
  <si>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</si>
  <si>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</si>
  <si>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</si>
  <si>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</si>
  <si>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</si>
  <si>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</si>
  <si>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</si>
  <si>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</si>
  <si>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</si>
  <si>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</si>
  <si>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</si>
  <si>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</si>
  <si>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</si>
  <si>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</si>
  <si>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</si>
  <si>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</si>
  <si>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</si>
  <si>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</si>
  <si>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</si>
  <si>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</si>
  <si>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</si>
  <si>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</si>
  <si>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</si>
  <si>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</si>
  <si>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</si>
  <si>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</si>
  <si>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</si>
  <si>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</si>
  <si>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</si>
  <si>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</si>
  <si>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</si>
  <si>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</si>
  <si>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</si>
  <si>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</si>
  <si>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</si>
  <si>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</si>
  <si>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</si>
  <si>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</si>
  <si>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</si>
  <si>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</si>
  <si>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</si>
  <si>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</si>
  <si>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</si>
  <si>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</si>
  <si>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</si>
  <si>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</si>
  <si>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</si>
  <si>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</si>
  <si>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</si>
  <si>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</si>
  <si>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</si>
  <si>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</si>
  <si>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</si>
  <si>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</si>
  <si>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</si>
  <si>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</si>
  <si>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</si>
  <si>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</si>
  <si>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</si>
  <si>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</si>
  <si>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</si>
  <si>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</si>
  <si>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</si>
  <si>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</si>
  <si>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</si>
  <si>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</si>
  <si>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</si>
  <si>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</si>
  <si>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</si>
  <si>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</si>
  <si>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</si>
  <si>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</si>
  <si>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</si>
  <si>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</si>
  <si>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</si>
  <si>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</si>
  <si>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</si>
  <si>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</si>
  <si>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</si>
  <si>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</si>
  <si>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</si>
  <si>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</si>
  <si>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</si>
  <si>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</si>
  <si>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</si>
  <si>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</si>
  <si>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</si>
  <si>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</si>
  <si>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</si>
  <si>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</si>
  <si>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</si>
  <si>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</si>
  <si>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</si>
  <si>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</si>
  <si>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</si>
  <si>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</si>
  <si>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</si>
  <si>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</si>
  <si>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</si>
  <si>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</si>
  <si>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</si>
  <si>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</si>
  <si>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</si>
  <si>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</si>
  <si>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</si>
  <si>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</si>
  <si>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</si>
  <si>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</si>
  <si>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</si>
  <si>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</si>
  <si>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</si>
  <si>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</si>
  <si>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</si>
  <si>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</si>
  <si>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</si>
  <si>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</si>
  <si>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</si>
  <si>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</si>
  <si>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</si>
  <si>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</si>
  <si>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</si>
  <si>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</si>
  <si>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</si>
  <si>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</si>
  <si>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</si>
  <si>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</si>
  <si>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</si>
  <si>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</si>
  <si>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</si>
  <si>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</si>
  <si>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</si>
  <si>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</si>
  <si>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</si>
  <si>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</si>
  <si>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</si>
  <si>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</si>
  <si>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</si>
  <si>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</si>
  <si>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</si>
  <si>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</si>
  <si>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</si>
  <si>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</si>
  <si>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</si>
  <si>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</si>
  <si>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</si>
  <si>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</si>
  <si>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</si>
  <si>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</si>
  <si>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</si>
  <si>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</si>
  <si>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</si>
  <si>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</si>
  <si>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</si>
  <si>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</si>
  <si>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</si>
  <si>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</si>
  <si>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</si>
  <si>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</si>
  <si>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</si>
  <si>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</si>
  <si>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</si>
  <si>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</si>
  <si>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</si>
  <si>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</si>
  <si>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</si>
  <si>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</si>
  <si>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</si>
  <si>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</si>
  <si>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</si>
  <si>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</si>
  <si>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</si>
  <si>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</si>
  <si>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</si>
  <si>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</si>
  <si>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</si>
  <si>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</si>
  <si>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</si>
  <si>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</si>
  <si>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</si>
  <si>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</si>
  <si>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</si>
  <si>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</si>
  <si>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</si>
  <si>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</si>
  <si>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</si>
  <si>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</si>
  <si>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</si>
  <si>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</si>
  <si>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</si>
  <si>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</si>
  <si>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</si>
  <si>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</si>
  <si>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</si>
  <si>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</si>
  <si>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</si>
  <si>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</si>
  <si>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</si>
  <si>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</si>
  <si>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</si>
  <si>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</si>
  <si>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</si>
  <si>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</si>
  <si>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</si>
  <si>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</si>
  <si>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</si>
  <si>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</si>
  <si>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</si>
  <si>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</si>
  <si>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</si>
  <si>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</si>
  <si>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</si>
  <si>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</si>
  <si>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</si>
  <si>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</si>
  <si>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</si>
  <si>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</si>
  <si>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</si>
  <si>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</si>
  <si>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</si>
  <si>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</si>
  <si>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</si>
  <si>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</si>
  <si>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</si>
  <si>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</si>
  <si>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</si>
  <si>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</si>
  <si>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</si>
  <si>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</si>
  <si>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</si>
  <si>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</si>
  <si>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</si>
  <si>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</si>
  <si>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</si>
  <si>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</si>
  <si>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</si>
  <si>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</si>
  <si>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</si>
  <si>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</si>
  <si>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</si>
  <si>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</si>
  <si>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</si>
  <si>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</si>
  <si>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</si>
  <si>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</si>
  <si>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</si>
  <si>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</si>
  <si>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</si>
  <si>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</si>
  <si>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</si>
  <si>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</si>
  <si>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</si>
  <si>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</si>
  <si>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</si>
  <si>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</si>
  <si>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</si>
  <si>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</si>
  <si>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</si>
  <si>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</si>
  <si>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</si>
  <si>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</si>
  <si>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</si>
  <si>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</si>
  <si>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</si>
  <si>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</si>
  <si>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</si>
  <si>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</si>
  <si>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</si>
  <si>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</si>
  <si>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</si>
  <si>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</si>
  <si>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</si>
  <si>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</si>
  <si>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</si>
  <si>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</si>
  <si>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</si>
  <si>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</si>
  <si>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</si>
  <si>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</si>
  <si>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</si>
  <si>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</si>
  <si>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</si>
  <si>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</si>
  <si>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</si>
  <si>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</si>
  <si>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</si>
  <si>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</si>
  <si>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</si>
  <si>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</si>
  <si>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</si>
  <si>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</si>
  <si>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</si>
  <si>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</si>
  <si>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</si>
  <si>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</si>
  <si>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</si>
  <si>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</si>
  <si>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</si>
  <si>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</si>
  <si>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</si>
  <si>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</si>
  <si>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</si>
  <si>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</si>
  <si>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</si>
  <si>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</si>
  <si>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</si>
  <si>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</si>
  <si>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</si>
  <si>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</si>
  <si>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</si>
  <si>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</si>
  <si>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</si>
  <si>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</si>
  <si>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</si>
  <si>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</si>
  <si>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</si>
  <si>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</si>
  <si>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</si>
  <si>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</si>
  <si>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</si>
  <si>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</si>
  <si>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</si>
  <si>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</si>
  <si>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</si>
  <si>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</si>
  <si>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</si>
  <si>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</si>
  <si>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</si>
  <si>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</si>
  <si>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</si>
  <si>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</si>
  <si>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</si>
  <si>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</si>
  <si>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</si>
  <si>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</si>
  <si>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</si>
  <si>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</si>
  <si>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</si>
  <si>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</si>
  <si>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</si>
  <si>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</si>
  <si>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</si>
  <si>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</si>
  <si>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</si>
  <si>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</si>
  <si>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</si>
  <si>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</si>
  <si>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</si>
  <si>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</si>
  <si>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</si>
  <si>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</si>
  <si>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</si>
  <si>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</si>
  <si>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</si>
  <si>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</si>
  <si>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</si>
  <si>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</si>
  <si>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</si>
  <si>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</si>
  <si>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</si>
  <si>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</si>
  <si>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</si>
  <si>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</si>
  <si>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</si>
  <si>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</si>
  <si>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</si>
  <si>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</si>
  <si>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</si>
  <si>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</si>
  <si>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</si>
  <si>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</si>
  <si>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</si>
  <si>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</si>
  <si>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</si>
  <si>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</si>
  <si>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</si>
  <si>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</si>
  <si>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</si>
  <si>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</si>
  <si>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</si>
  <si>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</si>
  <si>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</si>
  <si>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</si>
  <si>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</si>
  <si>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</si>
  <si>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</si>
  <si>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</si>
  <si>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</si>
  <si>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</si>
  <si>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</si>
  <si>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</si>
  <si>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</si>
  <si>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</si>
  <si>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</si>
  <si>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</si>
  <si>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</si>
  <si>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</si>
  <si>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</si>
  <si>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</si>
  <si>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</si>
  <si>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</si>
  <si>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</si>
  <si>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</si>
  <si>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</si>
  <si>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</si>
  <si>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</si>
  <si>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</si>
  <si>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</si>
  <si>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</si>
  <si>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</si>
  <si>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</si>
  <si>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</si>
  <si>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</si>
  <si>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</si>
  <si>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</si>
  <si>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</si>
  <si>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</si>
  <si>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</si>
  <si>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</si>
  <si>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</si>
  <si>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</si>
  <si>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</si>
  <si>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</si>
  <si>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</si>
  <si>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</si>
  <si>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</si>
  <si>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</si>
  <si>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</si>
  <si>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</si>
  <si>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</si>
  <si>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</si>
  <si>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</si>
  <si>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</si>
  <si>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</si>
  <si>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</si>
  <si>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</si>
  <si>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</si>
  <si>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</si>
  <si>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</si>
  <si>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</si>
  <si>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</si>
  <si>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</si>
  <si>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</si>
  <si>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</si>
  <si>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</si>
  <si>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</si>
  <si>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</si>
  <si>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</si>
  <si>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</si>
  <si>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</si>
  <si>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</si>
  <si>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</si>
  <si>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</si>
  <si>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</si>
  <si>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</si>
  <si>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</si>
  <si>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</si>
  <si>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</si>
  <si>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</si>
  <si>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</si>
  <si>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</si>
  <si>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</si>
  <si>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</si>
  <si>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</si>
  <si>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</si>
  <si>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</si>
  <si>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</si>
  <si>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</si>
  <si>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</si>
  <si>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</si>
  <si>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</si>
  <si>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</si>
  <si>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</si>
  <si>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</si>
  <si>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</si>
  <si>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</si>
  <si>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</si>
  <si>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</si>
  <si>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</si>
  <si>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</si>
  <si>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</si>
  <si>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</si>
  <si>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</si>
  <si>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</si>
  <si>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</si>
  <si>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</si>
  <si>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</si>
  <si>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</si>
  <si>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</si>
  <si>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</si>
  <si>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</si>
  <si>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</si>
  <si>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</si>
  <si>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</si>
  <si>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</si>
  <si>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</si>
  <si>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</si>
  <si>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</si>
  <si>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</si>
  <si>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</si>
  <si>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</si>
  <si>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</si>
  <si>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</si>
  <si>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</si>
  <si>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</si>
  <si>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</si>
  <si>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</si>
  <si>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</si>
  <si>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</si>
  <si>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</si>
  <si>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</si>
  <si>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</si>
  <si>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</si>
  <si>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</si>
  <si>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</si>
  <si>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</si>
  <si>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</si>
  <si>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</si>
  <si>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</si>
  <si>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</si>
  <si>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</si>
  <si>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</si>
  <si>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</si>
  <si>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</si>
  <si>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</si>
  <si>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</si>
  <si>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</si>
  <si>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</si>
  <si>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</si>
  <si>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</si>
  <si>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</si>
  <si>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</si>
  <si>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</si>
  <si>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</si>
  <si>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</si>
  <si>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</si>
  <si>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</si>
  <si>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</si>
  <si>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</si>
  <si>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</si>
  <si>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</si>
  <si>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</si>
  <si>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</si>
  <si>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</si>
  <si>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</si>
  <si>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</si>
  <si>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</si>
  <si>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</si>
  <si>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</si>
  <si>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</si>
  <si>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</si>
  <si>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</si>
  <si>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</si>
  <si>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</si>
  <si>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</si>
  <si>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</si>
  <si>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</si>
  <si>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</si>
  <si>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</si>
  <si>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</si>
  <si>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</si>
  <si>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</si>
  <si>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</si>
  <si>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</si>
  <si>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</si>
  <si>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</si>
  <si>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</si>
  <si>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</si>
  <si>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</si>
  <si>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</si>
  <si>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</si>
  <si>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</si>
  <si>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</si>
  <si>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</si>
  <si>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</si>
  <si>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</si>
  <si>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</si>
  <si>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</si>
  <si>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</si>
  <si>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</si>
  <si>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</si>
  <si>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</si>
  <si>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</si>
  <si>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</si>
  <si>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</si>
  <si>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</si>
  <si>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</si>
  <si>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</si>
  <si>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</si>
  <si>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</si>
  <si>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</si>
  <si>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</si>
  <si>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</si>
  <si>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</si>
  <si>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</si>
  <si>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</si>
  <si>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</si>
  <si>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</si>
  <si>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</si>
  <si>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</si>
  <si>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</si>
  <si>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</si>
  <si>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</si>
  <si>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</si>
  <si>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</si>
  <si>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</si>
  <si>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</si>
  <si>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</si>
  <si>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</si>
  <si>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</si>
  <si>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</si>
  <si>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</si>
  <si>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</si>
  <si>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</si>
  <si>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</si>
  <si>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</si>
  <si>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</si>
  <si>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</si>
  <si>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</si>
  <si>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</si>
  <si>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</si>
  <si>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</si>
  <si>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</si>
  <si>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</si>
  <si>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</si>
  <si>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</si>
  <si>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</si>
  <si>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</si>
  <si>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</si>
  <si>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</si>
  <si>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</si>
  <si>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</si>
  <si>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</si>
  <si>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</si>
  <si>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</si>
  <si>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</si>
  <si>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</si>
  <si>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</si>
  <si>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</si>
  <si>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</si>
  <si>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</si>
  <si>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</si>
  <si>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</si>
  <si>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</si>
  <si>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</si>
  <si>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</si>
  <si>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</si>
  <si>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</si>
  <si>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</si>
  <si>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</si>
  <si>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</si>
  <si>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</si>
  <si>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</si>
  <si>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</si>
  <si>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</si>
  <si>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</si>
  <si>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</si>
  <si>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</si>
  <si>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</si>
  <si>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</si>
  <si>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</si>
  <si>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</si>
  <si>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</si>
  <si>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</si>
  <si>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</si>
  <si>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</si>
  <si>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</si>
  <si>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</si>
  <si>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</si>
  <si>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</si>
  <si>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</si>
  <si>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</si>
  <si>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</si>
  <si>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</si>
  <si>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</si>
  <si>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</si>
  <si>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</si>
  <si>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</si>
  <si>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</si>
  <si>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</si>
  <si>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</si>
  <si>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</si>
  <si>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</si>
  <si>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</si>
  <si>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</si>
  <si>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</si>
  <si>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</si>
  <si>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</si>
  <si>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</si>
  <si>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</si>
  <si>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</si>
  <si>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</si>
  <si>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</si>
  <si>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</si>
  <si>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</si>
  <si>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</si>
  <si>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</si>
  <si>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</si>
  <si>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</si>
  <si>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</si>
  <si>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</si>
  <si>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</si>
  <si>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</si>
  <si>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</si>
  <si>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</si>
  <si>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</si>
  <si>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</si>
  <si>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</si>
  <si>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</si>
  <si>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</si>
  <si>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</si>
  <si>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</si>
  <si>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</si>
  <si>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</si>
  <si>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</si>
  <si>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</si>
  <si>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</si>
  <si>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</si>
  <si>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</si>
  <si>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</si>
  <si>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</si>
  <si>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</si>
  <si>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</si>
  <si>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</si>
  <si>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</si>
  <si>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</si>
  <si>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</si>
  <si>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</si>
  <si>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</si>
  <si>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</si>
  <si>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</si>
  <si>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</si>
  <si>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</si>
  <si>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</si>
  <si>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</si>
  <si>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</si>
  <si>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</si>
  <si>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</si>
  <si>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</si>
  <si>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</si>
  <si>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</si>
  <si>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</si>
  <si>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</si>
  <si>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</si>
  <si>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</si>
  <si>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</si>
  <si>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</si>
  <si>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</si>
  <si>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</si>
  <si>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</si>
  <si>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</si>
  <si>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</si>
  <si>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</si>
  <si>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</si>
  <si>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</si>
  <si>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</si>
  <si>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</si>
  <si>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</si>
  <si>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</si>
  <si>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</si>
  <si>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</si>
  <si>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</si>
  <si>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</si>
  <si>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</si>
  <si>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</si>
  <si>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</si>
  <si>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</si>
  <si>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</si>
  <si>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</si>
  <si>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</si>
  <si>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</si>
  <si>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</si>
  <si>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</si>
  <si>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</si>
  <si>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</si>
  <si>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</si>
  <si>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</si>
  <si>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</si>
  <si>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</si>
  <si>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</si>
  <si>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</si>
  <si>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</si>
  <si>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</si>
  <si>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</si>
  <si>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</si>
  <si>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</si>
  <si>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</si>
  <si>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</si>
  <si>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</si>
  <si>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</si>
  <si>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</si>
  <si>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</si>
  <si>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</si>
  <si>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</si>
  <si>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</si>
  <si>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</si>
  <si>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</si>
  <si>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</si>
  <si>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</si>
  <si>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</si>
  <si>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</si>
  <si>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</si>
  <si>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</si>
  <si>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</si>
  <si>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</si>
  <si>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</si>
  <si>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</si>
  <si>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</si>
  <si>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</si>
  <si>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</si>
  <si>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</si>
  <si>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</si>
  <si>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</si>
  <si>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</si>
  <si>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</si>
  <si>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</si>
  <si>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</si>
  <si>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</si>
  <si>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</si>
  <si>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</si>
  <si>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</si>
  <si>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</si>
  <si>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</si>
  <si>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</si>
  <si>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</si>
  <si>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</si>
  <si>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</si>
  <si>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</si>
  <si>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</si>
  <si>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</si>
  <si>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</si>
  <si>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</si>
  <si>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</si>
  <si>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</si>
  <si>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</si>
  <si>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</si>
  <si>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</si>
  <si>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</si>
  <si>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</si>
  <si>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</si>
  <si>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</si>
  <si>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</si>
  <si>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</si>
  <si>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</si>
  <si>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</si>
  <si>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</si>
  <si>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</si>
  <si>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</si>
  <si>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</si>
  <si>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</si>
  <si>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</si>
  <si>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</si>
  <si>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</si>
  <si>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</si>
  <si>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</si>
  <si>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</si>
  <si>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</si>
  <si>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</si>
  <si>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</si>
  <si>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</si>
  <si>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</si>
  <si>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</si>
  <si>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</si>
  <si>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</si>
  <si>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</si>
  <si>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</si>
  <si>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</si>
  <si>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</si>
  <si>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</si>
  <si>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</si>
  <si>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</si>
  <si>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</si>
  <si>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</si>
  <si>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</si>
  <si>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</si>
  <si>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</si>
  <si>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</si>
  <si>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</si>
  <si>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</si>
  <si>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</si>
  <si>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</si>
  <si>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</si>
  <si>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</si>
  <si>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</si>
  <si>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</si>
  <si>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</si>
  <si>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</si>
  <si>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</si>
  <si>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</si>
  <si>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</si>
  <si>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</si>
  <si>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</si>
  <si>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</si>
  <si>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</si>
  <si>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</si>
  <si>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</si>
  <si>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</si>
  <si>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</si>
  <si>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</si>
  <si>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</si>
  <si>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</si>
  <si>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</si>
  <si>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</si>
  <si>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</si>
  <si>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</si>
  <si>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</si>
  <si>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</si>
  <si>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</si>
  <si>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</si>
  <si>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</si>
  <si>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</si>
  <si>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</si>
  <si>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</si>
  <si>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</si>
  <si>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</si>
  <si>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</si>
  <si>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</si>
  <si>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</si>
  <si>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</si>
  <si>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</si>
  <si>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</si>
  <si>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</si>
  <si>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</si>
  <si>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</si>
  <si>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</si>
  <si>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</si>
  <si>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</si>
  <si>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</si>
  <si>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</si>
  <si>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</si>
  <si>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</si>
  <si>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</si>
  <si>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</si>
  <si>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</si>
  <si>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</si>
  <si>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</si>
  <si>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</si>
  <si>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</si>
  <si>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</si>
  <si>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</si>
  <si>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</si>
  <si>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</si>
  <si>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</si>
  <si>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</si>
  <si>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</si>
  <si>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</si>
  <si>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</si>
  <si>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</si>
  <si>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</si>
  <si>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</si>
  <si>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</si>
  <si>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</si>
  <si>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</si>
  <si>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</si>
  <si>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</si>
  <si>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</si>
  <si>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</si>
  <si>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</si>
  <si>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</si>
  <si>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</si>
  <si>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</si>
  <si>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</si>
  <si>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</si>
  <si>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</si>
  <si>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</si>
  <si>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</si>
  <si>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</si>
  <si>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</si>
  <si>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</si>
  <si>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</si>
  <si>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</si>
  <si>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</si>
  <si>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</si>
  <si>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</si>
  <si>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</si>
  <si>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</si>
  <si>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</si>
  <si>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</si>
  <si>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</si>
  <si>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</si>
  <si>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</si>
  <si>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</si>
  <si>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</si>
  <si>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</si>
  <si>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</si>
  <si>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</si>
  <si>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</si>
  <si>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</si>
  <si>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</si>
  <si>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</si>
  <si>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</si>
  <si>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</si>
  <si>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</si>
  <si>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</si>
  <si>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</si>
  <si>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</si>
  <si>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</si>
  <si>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</si>
  <si>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</si>
  <si>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</si>
  <si>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</si>
  <si>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</si>
  <si>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</si>
  <si>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</si>
  <si>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</si>
  <si>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</si>
  <si>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</si>
  <si>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</si>
  <si>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</si>
  <si>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</si>
  <si>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</si>
  <si>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</si>
  <si>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</si>
  <si>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</si>
  <si>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</si>
  <si>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</si>
  <si>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</si>
  <si>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</si>
  <si>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</si>
  <si>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</si>
  <si>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</si>
  <si>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</si>
  <si>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</si>
  <si>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</si>
  <si>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</si>
  <si>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</si>
  <si>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</si>
  <si>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</si>
  <si>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</si>
  <si>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</si>
  <si>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</si>
  <si>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</si>
  <si>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</si>
  <si>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</si>
  <si>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</si>
  <si>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</si>
  <si>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</si>
  <si>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</si>
  <si>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</si>
  <si>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</si>
  <si>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</si>
  <si>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</si>
  <si>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</si>
  <si>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</si>
  <si>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</si>
  <si>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</si>
  <si>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</si>
  <si>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</si>
  <si>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</si>
  <si>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</si>
  <si>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</si>
  <si>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</si>
  <si>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</si>
  <si>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</si>
  <si>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</si>
  <si>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</si>
  <si>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</si>
  <si>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</si>
  <si>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</si>
  <si>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</si>
  <si>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</si>
  <si>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</si>
  <si>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</si>
  <si>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</si>
  <si>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</si>
  <si>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</si>
  <si>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</si>
  <si>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</si>
  <si>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</si>
  <si>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</si>
  <si>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</si>
  <si>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</si>
  <si>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</si>
  <si>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</si>
  <si>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</si>
  <si>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</si>
  <si>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</si>
  <si>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</si>
  <si>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</si>
  <si>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</si>
  <si>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</si>
  <si>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</si>
  <si>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</si>
  <si>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</si>
  <si>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</si>
  <si>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</si>
  <si>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</si>
  <si>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</si>
  <si>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</si>
  <si>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</si>
  <si>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</si>
  <si>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</si>
  <si>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</si>
  <si>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</si>
  <si>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</si>
  <si>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</si>
  <si>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</si>
  <si>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</si>
  <si>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</si>
  <si>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</si>
  <si>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</si>
  <si>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</si>
  <si>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</si>
  <si>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</si>
  <si>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</si>
  <si>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</si>
  <si>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</si>
  <si>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</si>
  <si>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</si>
  <si>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</si>
  <si>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</si>
  <si>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</si>
  <si>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</si>
  <si>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</si>
  <si>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</si>
  <si>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</si>
  <si>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</si>
  <si>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</si>
  <si>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</si>
  <si>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</si>
  <si>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</si>
  <si>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</si>
  <si>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</si>
  <si>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</si>
  <si>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</si>
  <si>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</si>
  <si>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</si>
  <si>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</si>
  <si>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</si>
  <si>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</si>
  <si>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</si>
  <si>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</si>
  <si>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</si>
  <si>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</si>
  <si>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</si>
  <si>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</si>
  <si>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</si>
  <si>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</si>
  <si>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</si>
  <si>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</si>
  <si>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</si>
  <si>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</si>
  <si>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</si>
  <si>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</si>
  <si>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</si>
  <si>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</si>
  <si>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</si>
  <si>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</si>
  <si>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</si>
  <si>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</si>
  <si>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</si>
  <si>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</si>
  <si>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</si>
  <si>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</si>
  <si>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</si>
  <si>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</si>
  <si>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</si>
  <si>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</si>
  <si>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</si>
  <si>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</si>
  <si>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</si>
  <si>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</si>
  <si>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</si>
  <si>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</si>
  <si>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</si>
  <si>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</si>
  <si>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</si>
  <si>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</si>
  <si>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</si>
  <si>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</si>
  <si>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</si>
  <si>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</si>
  <si>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</si>
  <si>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</si>
  <si>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</si>
  <si>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</si>
  <si>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</si>
  <si>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</si>
  <si>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</si>
  <si>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</si>
  <si>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</si>
  <si>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</si>
  <si>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</si>
  <si>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</si>
  <si>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</si>
  <si>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</si>
  <si>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</si>
  <si>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</si>
  <si>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</si>
  <si>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</si>
  <si>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</si>
  <si>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</si>
  <si>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</si>
  <si>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</si>
  <si>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</si>
  <si>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</si>
  <si>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</si>
  <si>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</si>
  <si>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</si>
  <si>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</si>
  <si>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</si>
  <si>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</si>
  <si>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</si>
  <si>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</si>
  <si>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</si>
  <si>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</si>
  <si>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</si>
  <si>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</si>
  <si>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</si>
  <si>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</si>
  <si>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</si>
  <si>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</si>
  <si>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</si>
  <si>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</si>
  <si>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</si>
  <si>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</si>
  <si>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</si>
  <si>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</si>
  <si>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</si>
  <si>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</si>
  <si>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</si>
  <si>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</si>
  <si>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</si>
  <si>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</si>
  <si>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</si>
  <si>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</si>
  <si>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</si>
  <si>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</si>
  <si>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</si>
  <si>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</si>
  <si>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</si>
  <si>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</si>
  <si>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</si>
  <si>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</si>
  <si>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</si>
  <si>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</si>
  <si>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</si>
  <si>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</si>
  <si>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</si>
  <si>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</si>
  <si>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</si>
  <si>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</si>
  <si>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</si>
  <si>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</si>
  <si>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</si>
  <si>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</si>
  <si>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</si>
  <si>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</si>
  <si>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</si>
  <si>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</si>
  <si>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</si>
  <si>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</si>
  <si>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</si>
  <si>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</si>
  <si>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</si>
  <si>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</si>
  <si>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</si>
  <si>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</si>
  <si>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</si>
  <si>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</si>
  <si>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</si>
  <si>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</si>
  <si>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</si>
  <si>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</si>
  <si>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</si>
  <si>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</si>
  <si>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</si>
  <si>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</si>
  <si>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</si>
  <si>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</si>
  <si>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</si>
  <si>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</si>
  <si>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</si>
  <si>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</si>
  <si>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</si>
  <si>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</si>
  <si>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</si>
  <si>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</si>
  <si>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</si>
  <si>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</si>
  <si>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</si>
  <si>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</si>
  <si>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</si>
  <si>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</si>
  <si>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</si>
  <si>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</si>
  <si>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</si>
  <si>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</si>
  <si>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</si>
  <si>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</si>
  <si>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</si>
  <si>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</si>
  <si>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</si>
  <si>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</si>
  <si>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</si>
  <si>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</si>
  <si>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</si>
  <si>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</si>
  <si>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</si>
  <si>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</si>
  <si>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</si>
  <si>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</si>
  <si>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</si>
  <si>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</si>
  <si>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</si>
  <si>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</si>
  <si>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</si>
  <si>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</si>
  <si>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</si>
  <si>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</si>
  <si>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</si>
  <si>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</si>
  <si>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</si>
  <si>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</si>
  <si>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</si>
  <si>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</si>
  <si>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</si>
  <si>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</si>
  <si>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</si>
  <si>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</si>
  <si>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</si>
  <si>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</si>
  <si>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</si>
  <si>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</si>
  <si>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</si>
  <si>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</si>
  <si>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</si>
  <si>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</si>
  <si>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</si>
  <si>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</si>
  <si>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</si>
  <si>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</si>
  <si>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</si>
  <si>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</si>
  <si>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</si>
  <si>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</si>
  <si>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</si>
  <si>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</si>
  <si>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</si>
  <si>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</si>
  <si>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</si>
  <si>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</si>
  <si>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</si>
  <si>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</si>
  <si>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</si>
  <si>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</si>
  <si>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</si>
  <si>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</si>
  <si>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</si>
  <si>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</si>
  <si>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</si>
  <si>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</si>
  <si>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</si>
  <si>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</si>
  <si>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</si>
  <si>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</si>
  <si>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</si>
  <si>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</si>
  <si>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</si>
  <si>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</si>
  <si>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</si>
  <si>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</si>
  <si>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</si>
  <si>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</si>
  <si>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</si>
  <si>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</si>
  <si>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</si>
  <si>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</si>
  <si>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</si>
  <si>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</si>
  <si>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</si>
  <si>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</si>
  <si>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</si>
  <si>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</si>
  <si>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</si>
  <si>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</si>
  <si>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</si>
  <si>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</si>
  <si>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</si>
  <si>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</si>
  <si>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</si>
  <si>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</si>
  <si>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</si>
  <si>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</si>
  <si>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</si>
  <si>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</si>
  <si>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</si>
  <si>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</si>
  <si>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</si>
  <si>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</si>
  <si>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</si>
  <si>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</si>
  <si>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</si>
  <si>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</si>
  <si>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</si>
  <si>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</si>
  <si>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</si>
  <si>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</si>
  <si>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</si>
  <si>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</si>
  <si>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</si>
  <si>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</si>
  <si>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</si>
  <si>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</si>
  <si>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</si>
  <si>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</si>
  <si>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</si>
  <si>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</si>
  <si>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</si>
  <si>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</si>
  <si>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</si>
  <si>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</si>
  <si>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</si>
  <si>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</si>
  <si>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</si>
  <si>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</si>
  <si>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</si>
  <si>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</si>
  <si>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</si>
  <si>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</si>
  <si>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</si>
  <si>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</si>
  <si>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</si>
  <si>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</si>
  <si>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</si>
  <si>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</si>
  <si>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</si>
  <si>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</si>
  <si>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</si>
  <si>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</si>
  <si>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</si>
  <si>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</si>
  <si>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</si>
  <si>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</si>
  <si>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</si>
  <si>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</si>
  <si>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</si>
  <si>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</si>
  <si>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</si>
  <si>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</si>
  <si>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</si>
  <si>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</si>
  <si>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</si>
  <si>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</si>
  <si>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</si>
  <si>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</si>
  <si>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</si>
  <si>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</si>
  <si>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</si>
  <si>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</si>
  <si>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</si>
  <si>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</si>
  <si>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</si>
  <si>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</si>
  <si>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</si>
  <si>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</si>
  <si>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</si>
  <si>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</si>
  <si>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</si>
  <si>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</si>
  <si>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</si>
  <si>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</si>
  <si>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</si>
  <si>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</si>
  <si>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</si>
  <si>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</si>
  <si>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</si>
  <si>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</si>
  <si>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</si>
  <si>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</si>
  <si>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</si>
  <si>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</si>
  <si>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</si>
  <si>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</si>
  <si>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</si>
  <si>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</si>
  <si>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</si>
  <si>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</si>
  <si>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</si>
  <si>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</si>
  <si>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</si>
  <si>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</si>
  <si>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</si>
  <si>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</si>
  <si>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</si>
  <si>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</si>
  <si>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</si>
  <si>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</si>
  <si>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</si>
  <si>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</si>
  <si>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</si>
  <si>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</si>
  <si>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</si>
  <si>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</si>
  <si>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</si>
  <si>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</si>
  <si>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</si>
  <si>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</si>
  <si>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</si>
  <si>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</si>
  <si>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</si>
  <si>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</si>
  <si>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</si>
  <si>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</si>
  <si>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</si>
  <si>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</si>
  <si>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</si>
  <si>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</si>
  <si>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</si>
  <si>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</si>
  <si>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</si>
  <si>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</si>
  <si>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</si>
  <si>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</si>
  <si>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</si>
  <si>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</si>
  <si>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</si>
  <si>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</si>
  <si>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</si>
  <si>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</si>
  <si>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</si>
  <si>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</si>
  <si>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</si>
  <si>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</si>
  <si>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</si>
  <si>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</si>
  <si>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</si>
  <si>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</si>
  <si>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</si>
  <si>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</si>
  <si>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</si>
  <si>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</si>
  <si>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</si>
  <si>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</si>
  <si>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</si>
  <si>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</si>
  <si>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</si>
  <si>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</si>
  <si>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</si>
  <si>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</si>
  <si>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</si>
  <si>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</si>
  <si>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</si>
  <si>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</si>
  <si>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</si>
  <si>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</si>
  <si>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</si>
  <si>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</si>
  <si>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</si>
  <si>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</si>
  <si>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</si>
  <si>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</si>
  <si>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</si>
  <si>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</si>
  <si>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</si>
  <si>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</si>
  <si>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</si>
  <si>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</si>
  <si>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</si>
  <si>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</si>
  <si>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</si>
  <si>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</si>
  <si>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</si>
  <si>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</si>
  <si>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</si>
  <si>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</si>
  <si>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</si>
  <si>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</si>
  <si>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</si>
  <si>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</si>
  <si>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</si>
  <si>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</si>
  <si>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</si>
  <si>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</si>
  <si>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</si>
  <si>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</si>
  <si>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</si>
  <si>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</si>
  <si>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</si>
  <si>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</si>
  <si>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</si>
  <si>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</si>
  <si>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</si>
  <si>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</si>
  <si>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</si>
  <si>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</si>
  <si>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</si>
  <si>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</si>
  <si>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</si>
  <si>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</si>
  <si>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</si>
  <si>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</si>
  <si>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</si>
  <si>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</si>
  <si>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</si>
  <si>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</si>
  <si>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</si>
  <si>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</si>
  <si>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</si>
  <si>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</si>
  <si>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</si>
  <si>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</si>
  <si>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</si>
  <si>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</si>
  <si>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</si>
  <si>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</si>
  <si>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</si>
  <si>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</si>
  <si>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</si>
  <si>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</si>
  <si>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</si>
  <si>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</si>
  <si>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</si>
  <si>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</si>
  <si>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</si>
  <si>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</si>
  <si>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</si>
  <si>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</si>
  <si>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</si>
  <si>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</si>
  <si>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</si>
  <si>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</si>
  <si>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</si>
  <si>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</si>
  <si>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</si>
  <si>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</si>
  <si>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</si>
  <si>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</si>
  <si>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</si>
  <si>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</si>
  <si>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</si>
  <si>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</si>
  <si>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</si>
  <si>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</si>
  <si>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</si>
  <si>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</si>
  <si>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</si>
  <si>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</si>
  <si>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</si>
  <si>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</si>
  <si>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</si>
  <si>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</si>
  <si>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</si>
  <si>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</si>
  <si>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</si>
  <si>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</si>
  <si>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</si>
  <si>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</si>
  <si>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</si>
  <si>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</si>
  <si>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</si>
  <si>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</si>
  <si>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</si>
  <si>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</si>
  <si>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</si>
  <si>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</si>
  <si>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</si>
  <si>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</si>
  <si>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</si>
  <si>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</si>
  <si>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</si>
  <si>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</si>
  <si>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</si>
  <si>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</si>
  <si>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</si>
  <si>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</si>
  <si>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</si>
  <si>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</si>
  <si>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</si>
  <si>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</si>
  <si>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</si>
  <si>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</si>
  <si>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</si>
  <si>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</si>
  <si>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</si>
  <si>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</si>
  <si>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</si>
  <si>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</si>
  <si>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</si>
  <si>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</si>
  <si>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</si>
  <si>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</si>
  <si>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</si>
  <si>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</si>
  <si>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</si>
  <si>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</si>
  <si>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</si>
  <si>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</si>
  <si>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</si>
  <si>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</si>
  <si>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</si>
  <si>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</si>
  <si>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</si>
  <si>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</si>
  <si>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</si>
  <si>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</si>
  <si>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</si>
  <si>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</si>
  <si>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</si>
  <si>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</si>
  <si>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</si>
  <si>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</si>
  <si>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</si>
  <si>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</si>
  <si>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</si>
  <si>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</si>
  <si>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</si>
  <si>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</si>
  <si>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</si>
  <si>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</si>
  <si>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</si>
  <si>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</si>
  <si>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</si>
  <si>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</si>
  <si>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</si>
  <si>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</si>
  <si>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</si>
  <si>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</si>
  <si>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</si>
  <si>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</si>
  <si>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</si>
  <si>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</si>
  <si>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</si>
  <si>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</si>
  <si>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</si>
  <si>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</si>
  <si>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</si>
  <si>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</si>
  <si>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</si>
  <si>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</si>
  <si>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</si>
  <si>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</si>
  <si>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</si>
  <si>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</si>
  <si>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</si>
  <si>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</si>
  <si>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</si>
  <si>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</si>
  <si>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</si>
  <si>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</si>
  <si>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</si>
  <si>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</si>
  <si>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</si>
  <si>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</si>
  <si>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</si>
  <si>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</si>
  <si>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</si>
  <si>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</si>
  <si>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</si>
  <si>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</si>
  <si>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</si>
  <si>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</si>
  <si>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</si>
  <si>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</si>
  <si>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</si>
  <si>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</si>
  <si>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</si>
  <si>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</si>
  <si>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</si>
  <si>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</si>
  <si>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</si>
  <si>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</si>
  <si>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</si>
  <si>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</si>
  <si>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</si>
  <si>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</si>
  <si>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</si>
  <si>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</si>
  <si>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</si>
  <si>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</si>
  <si>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</si>
  <si>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</si>
  <si>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</si>
  <si>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</si>
  <si>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</si>
  <si>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</si>
  <si>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</si>
  <si>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</si>
  <si>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</si>
  <si>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</si>
  <si>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</si>
  <si>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</si>
  <si>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</si>
  <si>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</si>
  <si>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</si>
  <si>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</si>
  <si>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</si>
  <si>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</si>
  <si>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</si>
  <si>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</si>
  <si>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</si>
  <si>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</si>
  <si>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</si>
  <si>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</si>
  <si>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</si>
  <si>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</si>
  <si>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</si>
  <si>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</si>
  <si>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</si>
  <si>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</si>
  <si>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</si>
  <si>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</si>
  <si>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</si>
  <si>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</si>
  <si>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</si>
  <si>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</si>
  <si>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</si>
  <si>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</si>
  <si>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</si>
  <si>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</si>
  <si>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</si>
  <si>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</si>
  <si>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</si>
  <si>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</si>
  <si>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</si>
  <si>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</si>
  <si>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</si>
  <si>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</si>
  <si>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</si>
  <si>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</si>
  <si>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</si>
  <si>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</si>
  <si>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</si>
  <si>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</si>
  <si>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</si>
  <si>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</si>
  <si>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</si>
  <si>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</si>
  <si>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</si>
  <si>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</si>
  <si>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</si>
  <si>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</si>
  <si>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</si>
  <si>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</si>
  <si>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</si>
  <si>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</si>
  <si>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</si>
  <si>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</si>
  <si>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</si>
  <si>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</si>
  <si>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</si>
  <si>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</si>
  <si>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</si>
  <si>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</si>
  <si>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</si>
  <si>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</si>
  <si>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</si>
  <si>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</si>
  <si>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</si>
  <si>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</si>
  <si>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</si>
  <si>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</si>
  <si>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</si>
  <si>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</si>
  <si>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</si>
  <si>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</si>
  <si>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</si>
  <si>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</si>
  <si>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</si>
  <si>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</si>
  <si>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</si>
  <si>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</si>
  <si>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</si>
  <si>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</si>
  <si>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</si>
  <si>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</si>
  <si>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</si>
  <si>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</si>
  <si>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</si>
  <si>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</si>
  <si>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</si>
  <si>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</si>
  <si>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</si>
  <si>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</si>
  <si>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</si>
  <si>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</si>
  <si>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</si>
  <si>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</si>
  <si>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</si>
  <si>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</si>
  <si>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</si>
  <si>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</si>
  <si>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</si>
  <si>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</si>
  <si>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</si>
  <si>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</si>
  <si>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</si>
  <si>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</si>
  <si>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</si>
  <si>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</si>
  <si>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</si>
  <si>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</si>
  <si>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</si>
  <si>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</si>
  <si>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</si>
  <si>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</si>
  <si>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</si>
  <si>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</si>
  <si>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</si>
  <si>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</si>
  <si>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</si>
  <si>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</si>
  <si>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</si>
  <si>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</si>
  <si>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</si>
  <si>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</si>
  <si>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</si>
  <si>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</si>
  <si>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</si>
  <si>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</si>
  <si>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</si>
  <si>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</si>
  <si>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</si>
  <si>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</si>
  <si>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</si>
  <si>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</si>
  <si>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</si>
  <si>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</si>
  <si>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</si>
  <si>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</si>
  <si>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</si>
  <si>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</si>
  <si>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</si>
  <si>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</si>
  <si>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</si>
  <si>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</si>
  <si>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</si>
  <si>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</si>
  <si>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</si>
  <si>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</si>
  <si>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</si>
  <si>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</si>
  <si>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</si>
  <si>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</si>
  <si>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</si>
  <si>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</si>
  <si>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</si>
  <si>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</si>
  <si>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</si>
  <si>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</si>
  <si>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</si>
  <si>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</si>
  <si>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</si>
  <si>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</si>
  <si>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</si>
  <si>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</si>
  <si>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</si>
  <si>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</si>
  <si>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</si>
  <si>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</si>
  <si>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</si>
  <si>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</si>
  <si>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</si>
  <si>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</si>
  <si>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</si>
  <si>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</si>
  <si>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</si>
  <si>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</si>
  <si>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</si>
  <si>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</si>
  <si>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</si>
  <si>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</si>
  <si>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</si>
  <si>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</si>
  <si>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</si>
  <si>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</si>
  <si>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</si>
  <si>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</si>
  <si>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</si>
  <si>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</si>
  <si>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</si>
  <si>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</si>
  <si>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</si>
  <si>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</si>
  <si>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</si>
  <si>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</si>
  <si>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</si>
  <si>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</si>
  <si>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</si>
  <si>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</si>
  <si>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</si>
  <si>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</si>
  <si>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</si>
  <si>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</si>
  <si>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</si>
  <si>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</si>
  <si>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</si>
  <si>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</si>
  <si>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</si>
  <si>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</si>
  <si>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</si>
  <si>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</si>
  <si>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</si>
  <si>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</si>
  <si>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</si>
  <si>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</si>
  <si>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</si>
  <si>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</si>
  <si>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</si>
  <si>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</si>
  <si>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</si>
  <si>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</si>
  <si>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</si>
  <si>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</si>
  <si>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</si>
  <si>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</si>
  <si>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</si>
  <si>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</si>
  <si>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</si>
  <si>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</si>
  <si>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</si>
  <si>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</si>
  <si>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</si>
  <si>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</si>
  <si>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</si>
  <si>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</si>
  <si>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</si>
  <si>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</si>
  <si>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</si>
  <si>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</si>
  <si>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</si>
  <si>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</si>
  <si>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</si>
  <si>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</si>
  <si>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</si>
  <si>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</si>
  <si>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</si>
  <si>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</si>
  <si>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</si>
  <si>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</si>
  <si>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</si>
  <si>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</si>
  <si>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</si>
  <si>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</si>
  <si>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</si>
  <si>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</si>
  <si>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</si>
  <si>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</si>
  <si>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</si>
  <si>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</si>
  <si>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</si>
  <si>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</si>
  <si>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</si>
  <si>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</si>
  <si>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</si>
  <si>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</si>
  <si>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</si>
  <si>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</si>
  <si>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</si>
  <si>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</si>
  <si>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</si>
  <si>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</si>
  <si>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</si>
  <si>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</si>
  <si>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</si>
  <si>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</si>
  <si>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</si>
  <si>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</si>
  <si>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</si>
  <si>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</si>
  <si>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</si>
  <si>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</si>
  <si>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</si>
  <si>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</si>
  <si>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</si>
  <si>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</si>
  <si>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</si>
  <si>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</si>
  <si>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</si>
  <si>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</si>
  <si>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</si>
  <si>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</si>
  <si>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</si>
  <si>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</si>
  <si>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</si>
  <si>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</si>
  <si>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</si>
  <si>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</si>
  <si>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</si>
  <si>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</si>
  <si>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</si>
  <si>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</si>
  <si>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</si>
  <si>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</si>
  <si>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</si>
  <si>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</si>
  <si>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</si>
  <si>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</si>
  <si>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</si>
  <si>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</si>
  <si>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</si>
  <si>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</si>
  <si>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</si>
  <si>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</si>
  <si>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</si>
  <si>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</si>
  <si>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</si>
  <si>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</si>
  <si>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</si>
  <si>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</si>
  <si>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</si>
  <si>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</si>
  <si>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</si>
  <si>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</si>
  <si>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</si>
  <si>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</si>
  <si>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</si>
  <si>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</si>
  <si>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</si>
  <si>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</si>
  <si>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</si>
  <si>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</si>
  <si>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</si>
  <si>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</si>
  <si>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</si>
  <si>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</si>
  <si>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</si>
  <si>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</si>
  <si>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</si>
  <si>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</si>
  <si>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</si>
  <si>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</si>
  <si>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</si>
  <si>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</si>
  <si>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</si>
  <si>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</si>
  <si>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</si>
  <si>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</si>
  <si>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</si>
  <si>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</si>
  <si>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</si>
  <si>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</si>
  <si>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</si>
  <si>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</si>
  <si>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</si>
  <si>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</si>
  <si>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</si>
  <si>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</si>
  <si>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</si>
  <si>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</si>
  <si>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</si>
  <si>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</si>
  <si>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</si>
  <si>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</si>
  <si>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</si>
  <si>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</si>
  <si>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</si>
  <si>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</si>
  <si>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</si>
  <si>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</si>
  <si>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</si>
  <si>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</si>
  <si>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</si>
  <si>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</si>
  <si>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</si>
  <si>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</si>
  <si>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</si>
  <si>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</si>
  <si>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</si>
  <si>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</si>
  <si>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</si>
  <si>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</si>
  <si>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</si>
  <si>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</si>
  <si>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</si>
  <si>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</si>
  <si>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</si>
  <si>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</si>
  <si>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</si>
  <si>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</si>
  <si>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</si>
  <si>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</si>
  <si>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</si>
  <si>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</si>
  <si>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</si>
  <si>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</si>
  <si>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</si>
  <si>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</si>
  <si>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</si>
  <si>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</si>
  <si>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</si>
  <si>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</si>
  <si>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</si>
  <si>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</si>
  <si>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</si>
  <si>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</si>
  <si>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</si>
  <si>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</si>
  <si>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</si>
  <si>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</si>
  <si>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</si>
  <si>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</si>
  <si>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</si>
  <si>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</si>
  <si>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</si>
  <si>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</si>
  <si>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</si>
  <si>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</si>
  <si>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</si>
  <si>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</si>
  <si>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</si>
  <si>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</si>
  <si>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</si>
  <si>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</si>
  <si>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</si>
  <si>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</si>
  <si>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</si>
  <si>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</si>
  <si>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</si>
  <si>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</si>
  <si>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</si>
  <si>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</si>
  <si>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</si>
  <si>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</si>
  <si>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</si>
  <si>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</si>
  <si>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</si>
  <si>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</si>
  <si>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</si>
  <si>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</si>
  <si>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</si>
  <si>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</si>
  <si>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</si>
  <si>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</si>
  <si>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</si>
  <si>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</si>
  <si>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</si>
  <si>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</si>
  <si>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</si>
  <si>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</si>
  <si>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</si>
  <si>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</si>
  <si>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</si>
  <si>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</si>
  <si>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</si>
  <si>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</si>
  <si>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</si>
  <si>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</si>
  <si>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</si>
  <si>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</si>
  <si>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</si>
  <si>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</si>
  <si>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</si>
  <si>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</si>
  <si>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</si>
  <si>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</si>
  <si>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</si>
  <si>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</si>
  <si>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</si>
  <si>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</si>
  <si>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</si>
  <si>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</si>
  <si>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</si>
  <si>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</si>
  <si>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</si>
  <si>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</si>
  <si>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</si>
  <si>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</si>
  <si>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</si>
  <si>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</si>
  <si>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</si>
  <si>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</si>
  <si>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</si>
  <si>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</si>
  <si>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</si>
  <si>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</si>
  <si>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</si>
  <si>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</si>
  <si>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</si>
  <si>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</si>
  <si>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</si>
  <si>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</si>
  <si>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</si>
  <si>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</si>
  <si>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</si>
  <si>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</si>
  <si>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</si>
  <si>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</si>
  <si>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</si>
  <si>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</si>
  <si>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</si>
  <si>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</si>
  <si>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</si>
  <si>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</si>
  <si>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</si>
  <si>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</si>
  <si>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</si>
  <si>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</si>
  <si>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</si>
  <si>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</si>
  <si>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</si>
  <si>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</si>
  <si>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</si>
  <si>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</si>
  <si>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</si>
  <si>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</si>
  <si>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</si>
  <si>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</si>
  <si>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</si>
  <si>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</si>
  <si>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</si>
  <si>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</si>
  <si>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</si>
  <si>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</si>
  <si>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</si>
  <si>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</si>
  <si>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</si>
  <si>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</si>
  <si>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</si>
  <si>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</si>
  <si>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</si>
  <si>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</si>
  <si>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</si>
  <si>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</si>
  <si>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</si>
  <si>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</si>
  <si>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</si>
  <si>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</si>
  <si>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</si>
  <si>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</si>
  <si>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</si>
  <si>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</si>
  <si>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</si>
  <si>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</si>
  <si>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</si>
  <si>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</si>
  <si>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</si>
  <si>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</si>
  <si>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</si>
  <si>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</si>
  <si>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</si>
  <si>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</si>
  <si>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</si>
  <si>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</si>
  <si>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</si>
  <si>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</si>
  <si>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</si>
  <si>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</si>
  <si>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</si>
  <si>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</si>
  <si>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</si>
  <si>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</si>
  <si>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</si>
  <si>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</si>
  <si>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</si>
  <si>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</si>
  <si>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</si>
  <si>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</si>
  <si>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</si>
  <si>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</si>
  <si>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</si>
  <si>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</si>
  <si>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</si>
  <si>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</si>
  <si>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</si>
  <si>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</si>
  <si>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</si>
  <si>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</si>
  <si>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</si>
  <si>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</si>
  <si>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</si>
  <si>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</si>
  <si>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</si>
  <si>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</si>
  <si>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</si>
  <si>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</si>
  <si>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</si>
  <si>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</si>
  <si>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</si>
  <si>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</si>
  <si>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</si>
  <si>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</si>
  <si>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</si>
  <si>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</si>
  <si>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</si>
  <si>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</si>
  <si>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</si>
  <si>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</si>
  <si>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</si>
  <si>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</si>
  <si>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</si>
  <si>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</si>
  <si>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</si>
  <si>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</si>
  <si>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</si>
  <si>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</si>
  <si>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</si>
  <si>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</si>
  <si>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</si>
  <si>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</si>
  <si>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</si>
  <si>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</si>
  <si>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</si>
  <si>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</si>
  <si>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</si>
  <si>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</si>
  <si>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</si>
  <si>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</si>
  <si>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</si>
  <si>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</si>
  <si>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</si>
  <si>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</si>
  <si>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</si>
  <si>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</si>
  <si>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</si>
  <si>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</si>
  <si>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</si>
  <si>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</si>
  <si>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</si>
  <si>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</si>
  <si>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</si>
  <si>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</si>
  <si>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</si>
  <si>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</si>
  <si>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</si>
  <si>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</si>
  <si>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</si>
  <si>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</si>
  <si>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</si>
  <si>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</si>
  <si>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</si>
  <si>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</si>
  <si>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</si>
  <si>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</si>
  <si>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</si>
  <si>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</si>
  <si>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</si>
  <si>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</si>
  <si>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</si>
  <si>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</si>
  <si>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</si>
  <si>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</si>
  <si>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</si>
  <si>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</si>
  <si>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</si>
  <si>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</si>
  <si>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</si>
  <si>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</si>
  <si>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</si>
  <si>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</si>
  <si>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</si>
  <si>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</si>
  <si>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</si>
  <si>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</si>
  <si>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</si>
  <si>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</si>
  <si>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</si>
  <si>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</si>
  <si>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</si>
  <si>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</si>
  <si>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</si>
  <si>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</si>
  <si>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</si>
  <si>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</si>
  <si>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</si>
  <si>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</si>
  <si>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</si>
  <si>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</si>
  <si>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</si>
  <si>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</si>
  <si>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</si>
  <si>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</si>
  <si>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</si>
  <si>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</si>
  <si>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</si>
  <si>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</si>
  <si>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</si>
  <si>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</si>
  <si>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</si>
  <si>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</si>
  <si>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</si>
  <si>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</si>
  <si>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</si>
  <si>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</si>
  <si>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</si>
  <si>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</si>
  <si>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</si>
  <si>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</si>
  <si>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</si>
  <si>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</si>
  <si>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</si>
  <si>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</si>
  <si>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</si>
  <si>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</si>
  <si>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</si>
  <si>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</si>
  <si>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</si>
  <si>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</si>
  <si>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</si>
  <si>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</si>
  <si>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</si>
  <si>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</si>
  <si>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</si>
  <si>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</si>
  <si>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</si>
  <si>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</si>
  <si>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</si>
  <si>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</si>
  <si>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</si>
  <si>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</si>
  <si>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</si>
  <si>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</si>
  <si>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</si>
  <si>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</si>
  <si>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</si>
  <si>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</si>
  <si>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</si>
  <si>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</si>
  <si>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</si>
  <si>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</si>
  <si>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</si>
  <si>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</si>
  <si>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</si>
  <si>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</si>
  <si>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</si>
  <si>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</si>
  <si>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</si>
  <si>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</si>
  <si>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</si>
  <si>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</si>
  <si>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</si>
  <si>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</si>
  <si>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</si>
  <si>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</si>
  <si>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</si>
  <si>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</si>
  <si>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</si>
  <si>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</si>
  <si>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</si>
  <si>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</si>
  <si>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</si>
  <si>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</si>
  <si>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</si>
  <si>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</si>
  <si>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</si>
  <si>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</si>
  <si>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</si>
  <si>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</si>
  <si>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</si>
  <si>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</si>
  <si>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</si>
  <si>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</si>
  <si>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</si>
  <si>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</si>
  <si>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</si>
  <si>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</si>
  <si>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</si>
  <si>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</si>
  <si>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</si>
  <si>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</si>
  <si>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</si>
  <si>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</si>
  <si>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</si>
  <si>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</si>
  <si>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</si>
  <si>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</si>
  <si>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</si>
  <si>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</si>
  <si>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</si>
  <si>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</si>
  <si>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</si>
  <si>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</si>
  <si>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</si>
  <si>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</si>
  <si>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</si>
  <si>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</si>
  <si>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</si>
  <si>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</si>
  <si>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</si>
  <si>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</si>
  <si>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</si>
  <si>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</si>
  <si>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</si>
  <si>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</si>
  <si>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</si>
  <si>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</si>
  <si>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</si>
  <si>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</si>
  <si>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</si>
  <si>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</si>
  <si>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</si>
  <si>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</si>
  <si>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</si>
  <si>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</si>
  <si>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</si>
  <si>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</si>
  <si>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</si>
  <si>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</si>
  <si>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</si>
  <si>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</si>
  <si>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</si>
  <si>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</si>
  <si>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</si>
  <si>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</si>
  <si>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</si>
  <si>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</si>
  <si>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</si>
  <si>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</si>
  <si>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</si>
  <si>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</si>
  <si>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</si>
  <si>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</si>
  <si>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</si>
  <si>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</si>
  <si>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</si>
  <si>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</si>
  <si>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</si>
  <si>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</si>
  <si>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</si>
  <si>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</si>
  <si>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</si>
  <si>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</si>
  <si>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</si>
  <si>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</si>
  <si>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</si>
  <si>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</si>
  <si>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</si>
  <si>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</si>
  <si>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</si>
  <si>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</si>
  <si>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</si>
  <si>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</si>
  <si>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</si>
  <si>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</si>
  <si>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</si>
  <si>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</si>
  <si>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</si>
  <si>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</si>
  <si>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</si>
  <si>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</si>
  <si>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</si>
  <si>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</si>
  <si>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</si>
  <si>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</si>
  <si>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</si>
  <si>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</si>
  <si>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</si>
  <si>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</si>
  <si>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</si>
  <si>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</si>
  <si>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</si>
  <si>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</si>
  <si>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</si>
  <si>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</si>
  <si>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</si>
  <si>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</si>
  <si>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</si>
  <si>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</si>
  <si>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</si>
  <si>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</si>
  <si>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</si>
  <si>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</si>
  <si>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</si>
  <si>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</si>
  <si>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</si>
  <si>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</si>
  <si>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</si>
  <si>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</si>
  <si>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</si>
  <si>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</si>
  <si>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</si>
  <si>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</si>
  <si>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</si>
  <si>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</si>
  <si>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</si>
  <si>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</si>
  <si>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</si>
  <si>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</si>
  <si>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</si>
  <si>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</si>
  <si>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</si>
  <si>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</si>
  <si>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</si>
  <si>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</si>
  <si>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</si>
  <si>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</si>
  <si>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</si>
  <si>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</si>
  <si>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</si>
  <si>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</si>
  <si>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</si>
  <si>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</si>
  <si>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</si>
  <si>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</si>
  <si>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</si>
  <si>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</si>
  <si>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</si>
  <si>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</si>
  <si>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</si>
  <si>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</si>
  <si>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</si>
  <si>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</si>
  <si>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</si>
  <si>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</si>
  <si>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</si>
  <si>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</si>
  <si>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</si>
  <si>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</si>
  <si>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</si>
  <si>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</si>
  <si>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</si>
  <si>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</si>
  <si>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</si>
  <si>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</si>
  <si>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</si>
  <si>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</si>
  <si>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</si>
  <si>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</si>
  <si>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</si>
  <si>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</si>
  <si>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</si>
  <si>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</si>
  <si>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</si>
  <si>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</si>
  <si>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</si>
  <si>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</si>
  <si>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</si>
  <si>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</si>
  <si>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</si>
  <si>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</si>
  <si>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</si>
  <si>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</si>
  <si>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</si>
  <si>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</si>
  <si>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</si>
  <si>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</si>
  <si>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</si>
  <si>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</si>
  <si>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</si>
  <si>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</si>
  <si>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</si>
  <si>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</si>
  <si>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</si>
  <si>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</si>
  <si>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</si>
  <si>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</si>
  <si>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</si>
  <si>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</si>
  <si>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</si>
  <si>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</si>
  <si>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</si>
  <si>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</si>
  <si>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</si>
  <si>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</si>
  <si>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</si>
  <si>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</si>
  <si>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</si>
  <si>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</si>
  <si>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</si>
  <si>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</si>
  <si>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</si>
  <si>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</si>
  <si>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</si>
  <si>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</si>
  <si>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</si>
  <si>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</si>
  <si>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</si>
  <si>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</si>
  <si>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</si>
  <si>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</si>
  <si>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</si>
  <si>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</si>
  <si>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</si>
  <si>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</si>
  <si>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</si>
  <si>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</si>
  <si>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</si>
  <si>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</si>
  <si>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</si>
  <si>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</si>
  <si>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</si>
  <si>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</si>
  <si>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</si>
  <si>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</si>
  <si>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</si>
  <si>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</si>
  <si>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</si>
  <si>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</si>
  <si>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</si>
  <si>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</si>
  <si>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</si>
  <si>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</si>
  <si>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</si>
  <si>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</si>
  <si>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</si>
  <si>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</si>
  <si>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</si>
  <si>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</si>
  <si>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</si>
  <si>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</si>
  <si>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</si>
  <si>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</si>
  <si>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</si>
  <si>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</si>
  <si>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</si>
  <si>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</si>
  <si>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</si>
  <si>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</si>
  <si>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</si>
  <si>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</si>
  <si>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</si>
  <si>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</si>
  <si>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</si>
  <si>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</si>
  <si>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</si>
  <si>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</si>
  <si>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</si>
  <si>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</si>
  <si>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</si>
  <si>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</si>
  <si>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</si>
  <si>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</si>
  <si>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</si>
  <si>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</si>
  <si>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</si>
  <si>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</si>
  <si>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</si>
  <si>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</si>
  <si>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</si>
  <si>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</si>
  <si>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</si>
  <si>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</si>
  <si>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</si>
  <si>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</si>
  <si>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</si>
  <si>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</si>
  <si>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</si>
  <si>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</si>
  <si>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</si>
  <si>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</si>
  <si>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</si>
  <si>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</si>
  <si>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</si>
  <si>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</si>
  <si>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</si>
  <si>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</si>
  <si>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</si>
  <si>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</si>
  <si>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</si>
  <si>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</si>
  <si>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</si>
  <si>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</si>
  <si>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</si>
  <si>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</si>
  <si>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</si>
  <si>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</si>
  <si>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</si>
  <si>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</si>
  <si>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</si>
  <si>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</si>
  <si>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</si>
  <si>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</si>
  <si>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</si>
  <si>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</si>
  <si>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</si>
  <si>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</si>
  <si>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</si>
  <si>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</si>
  <si>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</si>
  <si>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</si>
  <si>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</si>
  <si>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</si>
  <si>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</si>
  <si>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</si>
  <si>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</si>
  <si>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</si>
  <si>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</si>
  <si>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</si>
  <si>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</si>
  <si>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</si>
  <si>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</si>
  <si>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</si>
  <si>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</si>
  <si>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</si>
  <si>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</si>
  <si>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</si>
  <si>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</si>
  <si>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</si>
  <si>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</si>
  <si>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</si>
  <si>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</si>
  <si>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</si>
  <si>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</si>
  <si>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</si>
  <si>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</si>
  <si>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</si>
  <si>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</si>
  <si>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</si>
  <si>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</si>
  <si>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</si>
  <si>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</si>
  <si>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</si>
  <si>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</si>
  <si>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</si>
  <si>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</si>
  <si>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</si>
  <si>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</si>
  <si>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</si>
  <si>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</si>
  <si>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</si>
  <si>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</si>
  <si>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</si>
  <si>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</si>
  <si>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</si>
  <si>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</si>
  <si>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</si>
  <si>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</si>
  <si>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</si>
  <si>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</si>
  <si>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</si>
  <si>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</si>
  <si>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</si>
  <si>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</si>
  <si>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</si>
  <si>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</si>
  <si>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</si>
  <si>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</si>
  <si>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</si>
  <si>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</si>
  <si>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</si>
  <si>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</si>
  <si>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</si>
  <si>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</si>
  <si>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</si>
  <si>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</si>
  <si>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</si>
  <si>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</si>
  <si>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</si>
  <si>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</si>
  <si>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</si>
  <si>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</si>
  <si>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</si>
  <si>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</si>
  <si>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</si>
  <si>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</si>
  <si>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</si>
  <si>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</si>
  <si>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</si>
  <si>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</si>
  <si>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</si>
  <si>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</si>
  <si>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</si>
  <si>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</si>
  <si>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</si>
  <si>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</si>
  <si>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</si>
  <si>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</si>
  <si>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</si>
  <si>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</si>
  <si>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</si>
  <si>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</si>
  <si>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</si>
  <si>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</si>
  <si>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</si>
  <si>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</si>
  <si>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</si>
  <si>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</si>
  <si>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</si>
  <si>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</si>
  <si>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</si>
  <si>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</si>
  <si>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</si>
  <si>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</si>
  <si>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</si>
  <si>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</si>
  <si>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</si>
  <si>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</si>
  <si>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</si>
  <si>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</si>
  <si>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</si>
  <si>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</si>
  <si>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</si>
  <si>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</si>
  <si>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</si>
  <si>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</si>
  <si>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</si>
  <si>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</si>
  <si>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</si>
  <si>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</si>
  <si>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</si>
  <si>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</si>
  <si>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</si>
  <si>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</si>
  <si>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</si>
  <si>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</si>
  <si>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</si>
  <si>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</si>
  <si>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</si>
  <si>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</si>
  <si>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</si>
  <si>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</si>
  <si>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</si>
  <si>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</si>
  <si>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</si>
  <si>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</si>
  <si>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</si>
  <si>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</si>
  <si>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</si>
  <si>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</si>
  <si>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</si>
  <si>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</si>
  <si>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</si>
  <si>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</si>
  <si>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</si>
  <si>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</si>
  <si>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</si>
  <si>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</si>
  <si>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</si>
  <si>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</si>
  <si>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</si>
  <si>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</si>
  <si>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</si>
  <si>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</si>
  <si>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</si>
  <si>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</si>
  <si>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</si>
  <si>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</si>
  <si>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</si>
  <si>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</si>
  <si>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</si>
  <si>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</si>
  <si>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</si>
  <si>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</si>
  <si>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</si>
  <si>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</si>
  <si>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</si>
  <si>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</si>
  <si>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</si>
  <si>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</si>
  <si>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</si>
  <si>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</si>
  <si>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</si>
  <si>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</si>
  <si>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</si>
  <si>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</si>
  <si>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</si>
  <si>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</si>
  <si>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</si>
  <si>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</si>
  <si>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</si>
  <si>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</si>
  <si>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</si>
  <si>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</si>
  <si>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</si>
  <si>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</si>
  <si>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</si>
  <si>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</si>
  <si>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</si>
  <si>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</si>
  <si>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</si>
  <si>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</si>
  <si>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</si>
  <si>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</si>
  <si>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</si>
  <si>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</si>
  <si>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</si>
  <si>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</si>
  <si>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</si>
  <si>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</si>
  <si>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</si>
  <si>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</si>
  <si>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</si>
  <si>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</si>
  <si>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</si>
  <si>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</si>
  <si>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</si>
  <si>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</si>
  <si>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</si>
  <si>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</si>
  <si>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</si>
  <si>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</si>
  <si>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</si>
  <si>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</si>
  <si>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</si>
  <si>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</si>
  <si>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</si>
  <si>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</si>
  <si>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</si>
  <si>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</si>
  <si>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</si>
  <si>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</si>
  <si>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</si>
  <si>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</si>
  <si>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</si>
  <si>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</si>
  <si>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</si>
  <si>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</si>
  <si>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</si>
  <si>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</si>
  <si>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</si>
  <si>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</si>
  <si>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</si>
  <si>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</si>
  <si>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</si>
  <si>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</si>
  <si>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</si>
  <si>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</si>
  <si>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</si>
  <si>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</si>
  <si>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</si>
  <si>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</si>
  <si>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</si>
  <si>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</si>
  <si>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</si>
  <si>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</si>
  <si>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</si>
  <si>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</si>
  <si>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</si>
  <si>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</si>
  <si>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</si>
  <si>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</si>
  <si>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</si>
  <si>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</si>
  <si>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</si>
  <si>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</si>
  <si>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</si>
  <si>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</si>
  <si>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</si>
  <si>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</si>
  <si>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</si>
  <si>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</si>
  <si>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</si>
  <si>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</si>
  <si>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</si>
  <si>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</si>
  <si>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</si>
  <si>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</si>
  <si>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</si>
  <si>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</si>
  <si>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</si>
  <si>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</si>
  <si>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</si>
  <si>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</si>
  <si>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</si>
  <si>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</si>
  <si>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</si>
  <si>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</si>
  <si>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</si>
  <si>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</si>
  <si>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</si>
  <si>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</si>
  <si>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</si>
  <si>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</si>
  <si>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</si>
  <si>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</si>
  <si>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</si>
  <si>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</si>
  <si>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</si>
  <si>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</si>
  <si>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</si>
  <si>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</si>
  <si>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</si>
  <si>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</si>
  <si>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</si>
  <si>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</si>
  <si>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</si>
  <si>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</si>
  <si>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</si>
  <si>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</si>
  <si>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</si>
  <si>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</si>
  <si>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</si>
  <si>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</si>
  <si>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</si>
  <si>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</si>
  <si>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</si>
  <si>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</si>
  <si>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</si>
  <si>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</si>
  <si>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</si>
  <si>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</si>
  <si>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</si>
  <si>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</si>
  <si>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</si>
  <si>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</si>
  <si>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</si>
  <si>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</si>
  <si>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</si>
  <si>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</si>
  <si>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</si>
  <si>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</si>
  <si>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</si>
  <si>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</si>
  <si>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</si>
  <si>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</si>
  <si>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</si>
  <si>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</si>
  <si>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</si>
  <si>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</si>
  <si>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</si>
  <si>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</si>
  <si>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</si>
  <si>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</si>
  <si>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</si>
  <si>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</si>
  <si>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</si>
  <si>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</si>
  <si>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</si>
  <si>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</si>
  <si>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</si>
  <si>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</si>
  <si>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</si>
  <si>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</si>
  <si>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</si>
  <si>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</si>
  <si>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</si>
  <si>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</si>
  <si>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</si>
  <si>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</si>
  <si>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</si>
  <si>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</si>
  <si>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</si>
  <si>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</si>
  <si>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</si>
  <si>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</si>
  <si>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</si>
  <si>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</si>
  <si>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</si>
  <si>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</si>
  <si>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</si>
  <si>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</si>
  <si>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</si>
  <si>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</si>
  <si>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</si>
  <si>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</si>
  <si>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</si>
  <si>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</si>
  <si>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</si>
  <si>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</si>
  <si>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</si>
  <si>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</si>
  <si>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</si>
  <si>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</si>
  <si>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</si>
  <si>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</si>
  <si>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</si>
  <si>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</si>
  <si>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</si>
  <si>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</si>
  <si>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</si>
  <si>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</si>
  <si>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</si>
  <si>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</si>
  <si>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</si>
  <si>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</si>
  <si>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</si>
  <si>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</si>
  <si>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</si>
  <si>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</si>
  <si>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</si>
  <si>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</si>
  <si>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</si>
  <si>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</si>
  <si>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</si>
  <si>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</si>
  <si>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</si>
  <si>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</si>
  <si>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</si>
  <si>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</si>
  <si>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</si>
  <si>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</si>
  <si>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</si>
  <si>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</si>
  <si>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</si>
  <si>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</si>
  <si>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</si>
  <si>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</si>
  <si>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</si>
  <si>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</si>
  <si>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</si>
  <si>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</si>
  <si>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</si>
  <si>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</si>
  <si>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</si>
  <si>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</si>
  <si>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</si>
  <si>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</si>
  <si>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</si>
  <si>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</si>
  <si>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</si>
  <si>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</si>
  <si>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</si>
  <si>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</si>
  <si>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</si>
  <si>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</si>
  <si>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</si>
  <si>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</si>
  <si>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</si>
  <si>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</si>
  <si>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</si>
  <si>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</si>
  <si>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</si>
  <si>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</si>
  <si>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</si>
  <si>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</si>
  <si>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</si>
  <si>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</si>
  <si>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</si>
  <si>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</si>
  <si>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</si>
  <si>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</si>
  <si>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</si>
  <si>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</si>
  <si>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</si>
  <si>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</si>
  <si>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</si>
  <si>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</si>
  <si>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</si>
  <si>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</si>
  <si>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</si>
  <si>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</si>
  <si>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</si>
  <si>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</si>
  <si>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</si>
  <si>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</si>
  <si>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</si>
  <si>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</si>
  <si>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</si>
  <si>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</si>
  <si>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</si>
  <si>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</si>
  <si>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</si>
  <si>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</si>
  <si>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</si>
  <si>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</si>
  <si>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</si>
  <si>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</si>
  <si>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</si>
  <si>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</si>
  <si>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</si>
  <si>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</si>
  <si>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</si>
  <si>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</si>
  <si>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</si>
  <si>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</si>
  <si>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</si>
  <si>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</si>
  <si>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</si>
  <si>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</si>
  <si>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</si>
  <si>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</si>
  <si>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</si>
  <si>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</si>
  <si>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</si>
  <si>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</si>
  <si>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</si>
  <si>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</si>
  <si>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</si>
  <si>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</si>
  <si>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</si>
  <si>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</si>
  <si>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</si>
  <si>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</si>
  <si>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</si>
  <si>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</si>
  <si>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</si>
  <si>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</si>
  <si>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</si>
  <si>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</si>
  <si>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</si>
  <si>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</si>
  <si>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</si>
  <si>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</si>
  <si>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</si>
  <si>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</si>
  <si>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</si>
  <si>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</si>
  <si>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</si>
  <si>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</si>
  <si>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</si>
  <si>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</si>
  <si>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</si>
  <si>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</si>
  <si>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</si>
  <si>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</si>
  <si>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</si>
  <si>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</si>
  <si>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</si>
  <si>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</si>
  <si>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</si>
  <si>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</si>
  <si>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</si>
  <si>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</si>
  <si>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</si>
  <si>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</si>
  <si>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</si>
  <si>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</si>
  <si>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</si>
  <si>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</si>
  <si>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</si>
  <si>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</si>
  <si>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</si>
  <si>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</si>
  <si>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</si>
  <si>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</si>
  <si>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</si>
  <si>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</si>
  <si>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</si>
  <si>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</si>
  <si>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</si>
  <si>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</si>
  <si>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</si>
  <si>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</si>
  <si>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</si>
  <si>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</si>
  <si>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</si>
  <si>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</si>
  <si>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</si>
  <si>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</si>
  <si>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</si>
  <si>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</si>
  <si>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</si>
  <si>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</si>
  <si>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</si>
  <si>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</si>
  <si>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</si>
  <si>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</si>
  <si>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</si>
  <si>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</si>
  <si>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</si>
  <si>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</si>
  <si>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</si>
  <si>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</si>
  <si>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</si>
  <si>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</si>
  <si>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</si>
  <si>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</si>
  <si>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</si>
  <si>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</si>
  <si>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</si>
  <si>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</si>
  <si>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</si>
  <si>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</si>
  <si>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</si>
  <si>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</si>
  <si>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</si>
  <si>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</si>
  <si>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</si>
  <si>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</si>
  <si>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</si>
  <si>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</si>
  <si>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</si>
  <si>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</si>
  <si>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</si>
  <si>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</si>
  <si>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</si>
  <si>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</si>
  <si>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</si>
  <si>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</si>
  <si>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</si>
  <si>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</si>
  <si>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</si>
  <si>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</si>
  <si>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</si>
  <si>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</si>
  <si>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</si>
  <si>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</si>
  <si>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</si>
  <si>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</si>
  <si>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</si>
  <si>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</si>
  <si>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</si>
  <si>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</si>
  <si>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</si>
  <si>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</si>
  <si>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</si>
  <si>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</si>
  <si>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</si>
  <si>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</si>
  <si>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</si>
  <si>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</si>
  <si>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</si>
  <si>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</si>
  <si>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</si>
  <si>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</si>
  <si>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</si>
  <si>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</si>
  <si>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</si>
  <si>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</si>
  <si>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</si>
  <si>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</si>
  <si>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</si>
  <si>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</si>
  <si>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</si>
  <si>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</si>
  <si>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</si>
  <si>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</si>
  <si>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</si>
  <si>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</si>
  <si>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</si>
  <si>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</si>
  <si>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</si>
  <si>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</si>
  <si>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</si>
  <si>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</si>
  <si>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</si>
  <si>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</si>
  <si>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</si>
  <si>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</si>
  <si>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</si>
  <si>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</si>
  <si>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</si>
  <si>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</si>
  <si>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</si>
  <si>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</si>
  <si>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</si>
  <si>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</si>
  <si>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</si>
  <si>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</si>
  <si>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</si>
  <si>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</si>
  <si>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</si>
  <si>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</si>
  <si>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</si>
  <si>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</si>
  <si>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</si>
  <si>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</si>
  <si>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</si>
  <si>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</si>
  <si>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</si>
  <si>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</si>
  <si>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</si>
  <si>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</si>
  <si>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</si>
  <si>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</si>
  <si>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</si>
  <si>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</si>
  <si>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</si>
  <si>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</si>
  <si>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</si>
  <si>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</si>
  <si>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</si>
  <si>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</si>
  <si>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</si>
  <si>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</si>
  <si>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</si>
  <si>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</si>
  <si>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</si>
  <si>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</si>
  <si>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</si>
  <si>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</si>
  <si>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</si>
  <si>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</si>
  <si>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</si>
  <si>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</si>
  <si>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</si>
  <si>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</si>
  <si>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</si>
  <si>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</si>
  <si>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</si>
  <si>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</si>
  <si>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</si>
  <si>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</si>
  <si>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</si>
  <si>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</si>
  <si>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</si>
  <si>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</si>
  <si>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</si>
  <si>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</si>
  <si>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</si>
  <si>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</si>
  <si>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</si>
  <si>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</si>
  <si>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</si>
  <si>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</si>
  <si>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</si>
  <si>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</si>
  <si>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</si>
  <si>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</si>
  <si>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</si>
  <si>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</si>
  <si>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</si>
  <si>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</si>
  <si>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</si>
  <si>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</si>
  <si>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</si>
  <si>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</si>
  <si>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</si>
  <si>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</si>
  <si>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</si>
  <si>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</si>
  <si>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</si>
  <si>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</si>
  <si>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</si>
  <si>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</si>
  <si>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</si>
  <si>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</si>
  <si>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</si>
  <si>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</si>
  <si>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</si>
  <si>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</si>
  <si>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</si>
  <si>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</si>
  <si>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</si>
  <si>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</si>
  <si>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</si>
  <si>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</si>
  <si>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</si>
  <si>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</si>
  <si>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</si>
  <si>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</si>
  <si>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</si>
  <si>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</si>
  <si>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</si>
  <si>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</si>
  <si>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</si>
  <si>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</si>
  <si>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</si>
  <si>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</si>
  <si>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</si>
  <si>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</si>
  <si>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</si>
  <si>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</si>
  <si>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</si>
  <si>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</si>
  <si>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</si>
  <si>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</si>
  <si>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</si>
  <si>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</si>
  <si>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</si>
  <si>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</si>
  <si>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</si>
  <si>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</si>
  <si>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</si>
  <si>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</si>
  <si>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</si>
  <si>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</si>
  <si>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</si>
  <si>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</si>
  <si>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</si>
  <si>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</si>
  <si>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</si>
  <si>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</si>
  <si>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</si>
  <si>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</si>
  <si>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</si>
  <si>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</si>
  <si>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</si>
  <si>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</si>
  <si>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</si>
  <si>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</si>
  <si>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</si>
  <si>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</si>
  <si>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</si>
  <si>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</si>
  <si>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</si>
  <si>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</si>
  <si>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</si>
  <si>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</si>
  <si>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</si>
  <si>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</si>
  <si>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</si>
  <si>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</si>
  <si>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</si>
  <si>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</si>
  <si>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</si>
  <si>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</si>
  <si>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</si>
  <si>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</si>
  <si>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</si>
  <si>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</si>
  <si>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</si>
  <si>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</si>
  <si>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</si>
  <si>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</si>
  <si>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</si>
  <si>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</si>
  <si>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</si>
  <si>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</si>
  <si>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</si>
  <si>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</si>
  <si>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</si>
  <si>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</si>
  <si>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</si>
  <si>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</si>
  <si>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</si>
  <si>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</si>
  <si>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</si>
  <si>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</si>
  <si>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</si>
  <si>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</si>
  <si>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</si>
  <si>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</si>
  <si>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</si>
  <si>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</si>
  <si>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</si>
  <si>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</si>
  <si>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</si>
  <si>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</si>
  <si>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</si>
  <si>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</si>
  <si>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</si>
  <si>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</si>
  <si>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</si>
  <si>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</si>
  <si>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</si>
  <si>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</si>
  <si>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</si>
  <si>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</si>
  <si>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</si>
  <si>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</si>
  <si>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</si>
  <si>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</si>
  <si>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</si>
  <si>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</si>
  <si>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</si>
  <si>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</si>
  <si>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</si>
  <si>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</si>
  <si>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</si>
  <si>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</si>
  <si>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</si>
  <si>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</si>
  <si>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</si>
  <si>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</si>
  <si>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</si>
  <si>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</si>
  <si>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</si>
  <si>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</si>
  <si>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</si>
  <si>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</si>
  <si>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</si>
  <si>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</si>
  <si>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</si>
  <si>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</si>
  <si>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</si>
  <si>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</si>
  <si>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</si>
  <si>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</si>
  <si>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</si>
  <si>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</si>
  <si>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</si>
  <si>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</si>
  <si>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</si>
  <si>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</si>
  <si>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</si>
  <si>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</si>
  <si>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</si>
  <si>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</si>
  <si>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</si>
  <si>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</si>
  <si>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</si>
  <si>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</si>
  <si>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</si>
  <si>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</si>
  <si>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</si>
  <si>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</si>
  <si>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</si>
  <si>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</si>
  <si>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</si>
  <si>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</si>
  <si>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</si>
  <si>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</si>
  <si>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</si>
  <si>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</si>
  <si>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</si>
  <si>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</si>
  <si>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</si>
  <si>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</si>
  <si>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</si>
  <si>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</si>
  <si>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</si>
  <si>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</si>
  <si>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</si>
  <si>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</si>
  <si>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</si>
  <si>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</si>
  <si>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</si>
  <si>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</si>
  <si>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</si>
  <si>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</si>
  <si>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</si>
  <si>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</si>
  <si>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</si>
  <si>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</si>
  <si>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</si>
  <si>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</si>
  <si>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</si>
  <si>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</si>
  <si>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</si>
  <si>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</si>
  <si>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</si>
  <si>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</si>
  <si>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</si>
  <si>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</si>
  <si>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</si>
  <si>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</si>
  <si>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</si>
  <si>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</si>
  <si>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</si>
  <si>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</si>
  <si>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</si>
  <si>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</si>
  <si>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</si>
  <si>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</si>
  <si>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</si>
  <si>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</si>
  <si>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</si>
  <si>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</si>
  <si>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</si>
  <si>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</si>
  <si>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</si>
  <si>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</si>
  <si>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</si>
  <si>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</si>
  <si>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</si>
  <si>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</si>
  <si>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</si>
  <si>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</si>
  <si>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</si>
  <si>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</si>
  <si>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</si>
  <si>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</si>
  <si>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</si>
  <si>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</si>
  <si>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</si>
  <si>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</si>
  <si>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</si>
  <si>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</si>
  <si>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</si>
  <si>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</si>
  <si>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</si>
  <si>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</si>
  <si>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</si>
  <si>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</si>
  <si>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</si>
  <si>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</si>
  <si>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</si>
  <si>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</si>
  <si>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</si>
  <si>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</si>
  <si>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</si>
  <si>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</si>
  <si>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</si>
  <si>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</si>
  <si>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</si>
  <si>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</si>
  <si>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</si>
  <si>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</si>
  <si>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</si>
  <si>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</si>
  <si>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</si>
  <si>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</si>
  <si>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</si>
  <si>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</si>
  <si>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</si>
  <si>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</si>
  <si>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</si>
  <si>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</si>
  <si>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</si>
  <si>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</si>
  <si>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</si>
  <si>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</si>
  <si>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</si>
  <si>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</si>
  <si>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</si>
  <si>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</si>
  <si>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</si>
  <si>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</si>
  <si>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</si>
  <si>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</si>
  <si>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</si>
  <si>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</si>
  <si>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</si>
  <si>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</si>
  <si>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</si>
  <si>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</si>
  <si>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</si>
  <si>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</si>
  <si>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</si>
  <si>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</si>
  <si>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</si>
  <si>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</si>
  <si>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</si>
  <si>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</si>
  <si>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</si>
  <si>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</si>
  <si>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</si>
  <si>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</si>
  <si>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</si>
  <si>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</si>
  <si>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</si>
  <si>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</si>
  <si>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</si>
  <si>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</si>
  <si>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</si>
  <si>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</si>
  <si>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</si>
  <si>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</si>
  <si>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</si>
  <si>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</si>
  <si>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</si>
  <si>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</si>
  <si>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</si>
  <si>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</si>
  <si>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</si>
  <si>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</si>
  <si>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</si>
  <si>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</si>
  <si>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</si>
  <si>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</si>
  <si>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</si>
  <si>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</si>
  <si>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</si>
  <si>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</si>
  <si>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</si>
  <si>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</si>
  <si>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</si>
  <si>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</si>
  <si>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</si>
  <si>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</si>
  <si>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</si>
  <si>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</si>
  <si>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</si>
  <si>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</si>
  <si>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</si>
  <si>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</si>
  <si>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</si>
  <si>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</si>
  <si>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</si>
  <si>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</si>
  <si>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</si>
  <si>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</si>
  <si>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</si>
  <si>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</si>
  <si>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</si>
  <si>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</si>
  <si>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</si>
  <si>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</si>
  <si>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</si>
  <si>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</si>
  <si>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</si>
  <si>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</si>
  <si>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</si>
  <si>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</si>
  <si>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</si>
  <si>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</si>
  <si>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</si>
  <si>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</si>
  <si>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</si>
  <si>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</si>
  <si>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</si>
  <si>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</si>
  <si>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</si>
  <si>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</si>
  <si>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</si>
  <si>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</si>
  <si>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</si>
  <si>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</si>
  <si>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</si>
  <si>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</si>
  <si>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</si>
  <si>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</si>
  <si>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</si>
  <si>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</si>
  <si>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</si>
  <si>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</si>
  <si>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</si>
  <si>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</si>
  <si>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</si>
  <si>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</si>
  <si>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</si>
  <si>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</si>
  <si>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</si>
  <si>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</si>
  <si>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</si>
  <si>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</si>
  <si>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</si>
  <si>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</si>
  <si>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</si>
  <si>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</si>
  <si>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</si>
  <si>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</si>
  <si>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</si>
  <si>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</si>
  <si>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</si>
  <si>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</si>
  <si>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</si>
  <si>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</si>
  <si>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</si>
  <si>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</si>
  <si>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</si>
  <si>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</si>
  <si>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</si>
  <si>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</si>
  <si>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</si>
  <si>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</si>
  <si>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</si>
  <si>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</si>
  <si>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</si>
  <si>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</si>
  <si>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</si>
  <si>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</si>
  <si>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</si>
  <si>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</si>
  <si>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</si>
  <si>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</si>
  <si>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</si>
  <si>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</si>
  <si>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</si>
  <si>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</si>
  <si>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</si>
  <si>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</si>
  <si>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</si>
  <si>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</si>
  <si>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</si>
  <si>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</si>
  <si>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</si>
  <si>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</si>
  <si>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</si>
  <si>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</si>
  <si>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</si>
  <si>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</si>
  <si>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</si>
  <si>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</si>
  <si>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</si>
  <si>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</si>
  <si>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</si>
  <si>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</si>
  <si>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</si>
  <si>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</si>
  <si>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</si>
  <si>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</si>
  <si>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</si>
  <si>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</si>
  <si>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</si>
  <si>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</si>
  <si>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</si>
  <si>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</si>
  <si>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</si>
  <si>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</si>
  <si>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</si>
  <si>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</si>
  <si>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</si>
  <si>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</si>
  <si>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</si>
  <si>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</si>
  <si>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</si>
  <si>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</si>
  <si>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</si>
  <si>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</si>
  <si>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</si>
  <si>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</si>
  <si>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</si>
  <si>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</si>
  <si>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</si>
  <si>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</si>
  <si>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</si>
  <si>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</si>
  <si>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</si>
  <si>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</si>
  <si>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</si>
  <si>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</si>
  <si>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</si>
  <si>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</si>
  <si>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</si>
  <si>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</si>
  <si>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</si>
  <si>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</si>
  <si>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</si>
  <si>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</si>
  <si>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</si>
  <si>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</si>
  <si>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</si>
  <si>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</si>
  <si>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</si>
  <si>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</si>
  <si>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</si>
  <si>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</si>
  <si>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</si>
  <si>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</si>
  <si>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</si>
  <si>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</si>
  <si>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</si>
  <si>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</si>
  <si>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</si>
  <si>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</si>
  <si>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</si>
  <si>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</si>
  <si>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</si>
  <si>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</si>
  <si>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</si>
  <si>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</si>
  <si>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</si>
  <si>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</si>
  <si>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</si>
  <si>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</si>
  <si>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</si>
  <si>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</si>
  <si>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</si>
  <si>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</si>
  <si>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</si>
  <si>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</si>
  <si>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</si>
  <si>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</si>
  <si>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</si>
  <si>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</si>
  <si>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</si>
  <si>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</si>
  <si>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</si>
  <si>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</si>
  <si>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</si>
  <si>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</si>
  <si>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</si>
  <si>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</si>
  <si>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</si>
  <si>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</si>
  <si>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</si>
  <si>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</si>
  <si>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</si>
  <si>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</si>
  <si>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</si>
  <si>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</si>
  <si>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</si>
  <si>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</si>
  <si>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</si>
  <si>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</si>
  <si>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</si>
  <si>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</si>
  <si>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</si>
  <si>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</si>
  <si>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</si>
  <si>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</si>
  <si>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</si>
  <si>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</si>
  <si>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</si>
  <si>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</si>
  <si>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</si>
  <si>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</si>
  <si>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</si>
  <si>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</si>
  <si>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</si>
  <si>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</si>
  <si>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</si>
  <si>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</si>
  <si>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</si>
  <si>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</si>
  <si>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</si>
  <si>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</si>
  <si>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</si>
  <si>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</si>
  <si>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</si>
  <si>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</si>
  <si>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</si>
  <si>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</si>
  <si>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</si>
  <si>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</si>
  <si>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</si>
  <si>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</si>
  <si>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</si>
  <si>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</si>
  <si>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</si>
  <si>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</si>
  <si>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</si>
  <si>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</si>
  <si>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</si>
  <si>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</si>
  <si>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</si>
  <si>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</si>
  <si>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</si>
  <si>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</si>
  <si>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</si>
  <si>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</si>
  <si>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</si>
  <si>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</si>
  <si>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</si>
  <si>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</si>
  <si>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</si>
  <si>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</si>
  <si>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</si>
  <si>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</si>
  <si>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</si>
  <si>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</si>
  <si>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</si>
  <si>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</si>
  <si>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</si>
  <si>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</si>
  <si>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</si>
  <si>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</si>
  <si>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</si>
  <si>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</si>
  <si>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</si>
  <si>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</si>
  <si>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</si>
  <si>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</si>
  <si>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</si>
  <si>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</si>
  <si>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</si>
  <si>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</si>
  <si>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</si>
  <si>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</si>
  <si>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</si>
  <si>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</si>
  <si>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</si>
  <si>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</si>
  <si>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</si>
  <si>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</si>
  <si>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</si>
  <si>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</si>
  <si>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</si>
  <si>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</si>
  <si>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</si>
  <si>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</si>
  <si>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</si>
  <si>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</si>
  <si>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</si>
  <si>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</si>
  <si>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</si>
  <si>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</si>
  <si>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</si>
  <si>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</si>
  <si>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</si>
  <si>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</si>
  <si>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</si>
  <si>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</si>
  <si>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</si>
  <si>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</si>
  <si>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</si>
  <si>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</si>
  <si>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</si>
  <si>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</si>
  <si>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</si>
  <si>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</si>
  <si>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</si>
  <si>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</si>
  <si>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</si>
  <si>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</si>
  <si>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</si>
  <si>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</si>
  <si>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</si>
  <si>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</si>
  <si>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</si>
  <si>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</si>
  <si>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</si>
  <si>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</si>
  <si>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</si>
  <si>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</si>
  <si>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</si>
  <si>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</si>
  <si>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</si>
  <si>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</si>
  <si>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</si>
  <si>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</si>
  <si>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</si>
  <si>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</si>
  <si>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</si>
  <si>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</si>
  <si>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</si>
  <si>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</si>
  <si>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</si>
  <si>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</si>
  <si>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</si>
  <si>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</si>
  <si>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</si>
  <si>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</si>
  <si>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</si>
  <si>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</si>
  <si>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</si>
  <si>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</si>
  <si>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</si>
  <si>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</si>
  <si>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</si>
  <si>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</si>
  <si>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</si>
  <si>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</si>
  <si>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</si>
  <si>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</si>
  <si>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</si>
  <si>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</si>
  <si>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</si>
  <si>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</si>
  <si>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</si>
  <si>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</si>
  <si>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</si>
  <si>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</si>
  <si>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</si>
  <si>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</si>
  <si>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</si>
  <si>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</si>
  <si>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</si>
  <si>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</si>
  <si>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</si>
  <si>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</si>
  <si>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</si>
  <si>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</si>
  <si>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</si>
  <si>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</si>
  <si>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</si>
  <si>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</si>
  <si>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</si>
  <si>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</si>
  <si>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</si>
  <si>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</si>
  <si>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</si>
  <si>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</si>
  <si>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</si>
  <si>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</si>
  <si>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</si>
  <si>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</si>
  <si>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</si>
  <si>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</si>
  <si>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</si>
  <si>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</si>
  <si>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</si>
  <si>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</si>
  <si>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</si>
  <si>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</si>
  <si>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</si>
  <si>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</si>
  <si>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</si>
  <si>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</si>
  <si>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</si>
  <si>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</si>
  <si>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</si>
  <si>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</si>
  <si>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</si>
  <si>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</si>
  <si>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</si>
  <si>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</si>
  <si>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</si>
  <si>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</si>
  <si>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</si>
  <si>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</si>
  <si>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</si>
  <si>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</si>
  <si>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</si>
  <si>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</si>
  <si>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</si>
  <si>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</si>
  <si>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</si>
  <si>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</si>
  <si>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</si>
  <si>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</si>
  <si>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</si>
  <si>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</si>
  <si>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</si>
  <si>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</si>
  <si>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</si>
  <si>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</si>
  <si>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</si>
  <si>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</si>
  <si>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</si>
  <si>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</si>
  <si>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</si>
  <si>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</si>
  <si>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</si>
  <si>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</si>
  <si>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</si>
  <si>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</si>
  <si>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</si>
  <si>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</si>
  <si>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</si>
  <si>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</si>
  <si>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</si>
  <si>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</si>
  <si>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</si>
  <si>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</si>
  <si>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</si>
  <si>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</si>
  <si>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</si>
  <si>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</si>
  <si>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</si>
  <si>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</si>
  <si>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</si>
  <si>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</si>
  <si>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</si>
  <si>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</si>
  <si>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</si>
  <si>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</si>
  <si>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</si>
  <si>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</si>
  <si>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</si>
  <si>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</si>
  <si>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</si>
  <si>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</si>
  <si>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</si>
  <si>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</si>
  <si>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</si>
  <si>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</si>
  <si>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</si>
  <si>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</si>
  <si>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</si>
  <si>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</si>
  <si>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</si>
  <si>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</si>
  <si>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</si>
  <si>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</si>
  <si>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</si>
  <si>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</si>
  <si>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</si>
  <si>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</si>
  <si>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</si>
  <si>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</si>
  <si>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</si>
  <si>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</si>
  <si>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</si>
  <si>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</si>
  <si>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</si>
  <si>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</si>
  <si>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</si>
  <si>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</si>
  <si>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</si>
  <si>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</si>
  <si>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</si>
  <si>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</si>
  <si>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</si>
  <si>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</si>
  <si>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</si>
  <si>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</si>
  <si>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</si>
  <si>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</si>
  <si>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</si>
  <si>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</si>
  <si>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</si>
  <si>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</si>
  <si>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</si>
  <si>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</si>
  <si>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</si>
  <si>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</si>
  <si>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</si>
  <si>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</si>
  <si>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</si>
  <si>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</si>
  <si>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</si>
  <si>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</si>
  <si>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</si>
  <si>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</si>
  <si>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</si>
  <si>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</si>
  <si>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</si>
  <si>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</si>
  <si>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</si>
  <si>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</si>
  <si>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</si>
  <si>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</si>
  <si>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</si>
  <si>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</si>
  <si>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</si>
  <si>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</si>
  <si>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</si>
  <si>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</si>
  <si>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</si>
  <si>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</si>
  <si>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</si>
  <si>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</si>
  <si>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</si>
  <si>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</si>
  <si>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</si>
  <si>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</si>
  <si>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</si>
  <si>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</si>
  <si>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</si>
  <si>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</si>
  <si>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</si>
  <si>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</si>
  <si>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</si>
  <si>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</si>
  <si>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</si>
  <si>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</si>
  <si>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</si>
  <si>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</si>
  <si>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</si>
  <si>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</si>
  <si>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</si>
  <si>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</si>
  <si>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</si>
  <si>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</si>
  <si>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</si>
  <si>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</si>
  <si>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</si>
  <si>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</si>
  <si>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</si>
  <si>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</si>
  <si>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</si>
  <si>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</si>
  <si>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</si>
  <si>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</si>
  <si>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</si>
  <si>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</si>
  <si>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</si>
  <si>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</si>
  <si>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</si>
  <si>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</si>
  <si>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</si>
  <si>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</si>
  <si>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</si>
  <si>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</si>
  <si>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</si>
  <si>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</si>
  <si>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</si>
  <si>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</si>
  <si>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</si>
  <si>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</si>
  <si>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</si>
  <si>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</si>
  <si>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</si>
  <si>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</si>
  <si>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</si>
  <si>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</si>
  <si>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</si>
  <si>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</si>
  <si>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</si>
  <si>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</si>
  <si>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</si>
  <si>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</si>
  <si>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</si>
  <si>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</si>
  <si>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</si>
  <si>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</si>
  <si>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</si>
  <si>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</si>
  <si>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</si>
  <si>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</si>
  <si>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</si>
  <si>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</si>
  <si>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</si>
  <si>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</si>
  <si>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</si>
  <si>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</si>
  <si>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</si>
  <si>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</si>
  <si>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</si>
  <si>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</si>
  <si>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</si>
  <si>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</si>
  <si>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</si>
  <si>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</si>
  <si>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</si>
  <si>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</si>
  <si>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</si>
  <si>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</si>
  <si>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</si>
  <si>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</si>
  <si>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</si>
  <si>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</si>
  <si>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</si>
  <si>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</si>
  <si>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</si>
  <si>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</si>
  <si>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</si>
  <si>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</si>
  <si>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</si>
  <si>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</si>
  <si>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</si>
  <si>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</si>
  <si>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</si>
  <si>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</si>
  <si>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</si>
  <si>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</si>
  <si>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</si>
  <si>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</si>
  <si>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</si>
  <si>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</si>
  <si>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</si>
  <si>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</si>
  <si>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</si>
  <si>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</si>
  <si>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</si>
  <si>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</si>
  <si>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</si>
  <si>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</si>
  <si>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</si>
  <si>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</si>
  <si>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</si>
  <si>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</si>
  <si>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</si>
  <si>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</si>
  <si>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</si>
  <si>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</si>
  <si>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</si>
  <si>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</si>
  <si>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</si>
  <si>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</si>
  <si>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</si>
  <si>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</si>
  <si>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</si>
  <si>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</si>
  <si>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</si>
  <si>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</si>
  <si>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</si>
  <si>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</si>
  <si>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</si>
  <si>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</si>
  <si>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</si>
  <si>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</si>
  <si>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</si>
  <si>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</si>
  <si>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</si>
  <si>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</si>
  <si>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</si>
  <si>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</si>
  <si>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</si>
  <si>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</si>
  <si>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</si>
  <si>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</si>
  <si>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</si>
  <si>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</si>
  <si>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</si>
  <si>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</si>
  <si>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</si>
  <si>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</si>
  <si>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</si>
  <si>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</si>
  <si>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</si>
  <si>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</si>
  <si>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</si>
  <si>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</si>
  <si>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</si>
  <si>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</si>
  <si>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</si>
  <si>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</si>
  <si>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</si>
  <si>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</si>
  <si>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</si>
  <si>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</si>
  <si>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</si>
  <si>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</si>
  <si>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</si>
  <si>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</si>
  <si>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</si>
  <si>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</si>
  <si>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</si>
  <si>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</si>
  <si>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</si>
  <si>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</si>
  <si>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</si>
  <si>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</si>
  <si>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</si>
  <si>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</si>
  <si>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</si>
  <si>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</si>
  <si>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</si>
  <si>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</si>
  <si>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</si>
  <si>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</si>
  <si>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</si>
  <si>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</si>
  <si>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</si>
  <si>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</si>
  <si>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</si>
  <si>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</si>
  <si>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</si>
  <si>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</si>
  <si>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</si>
  <si>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</si>
  <si>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</si>
  <si>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</si>
  <si>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</si>
  <si>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</si>
  <si>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</si>
  <si>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</si>
  <si>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</si>
  <si>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</si>
  <si>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</si>
  <si>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</si>
  <si>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</si>
  <si>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</si>
  <si>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</si>
  <si>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</si>
  <si>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</si>
  <si>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</si>
  <si>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</si>
  <si>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</si>
  <si>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</si>
  <si>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</si>
  <si>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</si>
  <si>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</si>
  <si>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</si>
  <si>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</si>
  <si>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</si>
  <si>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</si>
  <si>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</si>
  <si>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</si>
  <si>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</si>
  <si>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</si>
  <si>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</si>
  <si>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</si>
  <si>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</si>
  <si>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</si>
  <si>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</si>
  <si>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</si>
  <si>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</si>
  <si>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</si>
  <si>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</si>
  <si>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</si>
  <si>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</si>
  <si>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</si>
  <si>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</si>
  <si>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</si>
  <si>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</si>
  <si>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</si>
  <si>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</si>
  <si>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</si>
  <si>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</si>
  <si>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</si>
  <si>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</si>
  <si>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</si>
  <si>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</si>
  <si>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</si>
  <si>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</si>
  <si>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</si>
  <si>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</si>
  <si>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</si>
  <si>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</si>
  <si>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</si>
  <si>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</si>
  <si>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</si>
  <si>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</si>
  <si>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</si>
  <si>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</si>
  <si>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</si>
  <si>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</si>
  <si>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</si>
  <si>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</si>
  <si>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</si>
  <si>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</si>
  <si>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</si>
  <si>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</si>
  <si>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</si>
  <si>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</si>
  <si>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</si>
  <si>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</si>
  <si>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</si>
  <si>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</si>
  <si>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</si>
  <si>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</si>
  <si>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</si>
  <si>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</si>
  <si>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</si>
  <si>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</si>
  <si>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</si>
  <si>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</si>
  <si>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</si>
  <si>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</si>
  <si>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</si>
  <si>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</si>
  <si>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</si>
  <si>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</si>
  <si>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</si>
  <si>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</si>
  <si>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</si>
  <si>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</si>
  <si>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</si>
  <si>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</si>
  <si>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</si>
  <si>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</si>
  <si>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</si>
  <si>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</si>
  <si>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</si>
  <si>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</si>
  <si>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</si>
  <si>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</si>
  <si>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</si>
  <si>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</si>
  <si>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</si>
  <si>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</si>
  <si>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</si>
  <si>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</si>
  <si>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</si>
  <si>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</si>
  <si>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</si>
  <si>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</si>
  <si>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</si>
  <si>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</si>
  <si>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</si>
  <si>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</si>
  <si>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</si>
  <si>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</si>
  <si>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</si>
  <si>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</si>
  <si>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</si>
  <si>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</si>
  <si>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</si>
  <si>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</si>
  <si>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</si>
  <si>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</si>
  <si>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</si>
  <si>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</si>
  <si>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</si>
  <si>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</si>
  <si>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</si>
  <si>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</si>
  <si>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</si>
  <si>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</si>
  <si>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</si>
  <si>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</si>
  <si>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</si>
  <si>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</si>
  <si>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</si>
  <si>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</si>
  <si>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</si>
  <si>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</si>
  <si>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</si>
  <si>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</si>
  <si>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</si>
  <si>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</si>
  <si>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</si>
  <si>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</si>
  <si>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</si>
  <si>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</si>
  <si>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</si>
  <si>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</si>
  <si>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</si>
  <si>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</si>
  <si>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</si>
  <si>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</si>
  <si>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</si>
  <si>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</si>
  <si>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</si>
  <si>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</si>
  <si>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</si>
  <si>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</si>
  <si>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</si>
  <si>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</si>
  <si>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</si>
  <si>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</si>
  <si>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</si>
  <si>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</si>
  <si>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</si>
  <si>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</si>
  <si>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</si>
  <si>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</si>
  <si>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</si>
  <si>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</si>
  <si>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</si>
  <si>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</si>
  <si>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</si>
  <si>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</si>
  <si>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</si>
  <si>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</si>
  <si>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</si>
  <si>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</si>
  <si>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</si>
  <si>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</si>
  <si>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</si>
  <si>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</si>
  <si>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</si>
  <si>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</si>
  <si>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</si>
  <si>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</si>
  <si>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</si>
  <si>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</si>
  <si>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</si>
  <si>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</si>
  <si>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</si>
  <si>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</si>
  <si>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</si>
  <si>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</si>
  <si>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</si>
  <si>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</si>
  <si>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</si>
  <si>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</si>
  <si>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</si>
  <si>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</si>
  <si>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</si>
  <si>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</si>
  <si>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</si>
  <si>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</si>
  <si>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</si>
  <si>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</si>
  <si>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</si>
  <si>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</si>
  <si>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</si>
  <si>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</si>
  <si>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</si>
  <si>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</si>
  <si>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</si>
  <si>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</si>
  <si>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</si>
  <si>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</si>
  <si>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</si>
  <si>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</si>
  <si>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</si>
  <si>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</si>
  <si>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</si>
  <si>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</si>
  <si>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</si>
  <si>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</si>
  <si>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</si>
  <si>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</si>
  <si>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</si>
  <si>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</si>
  <si>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</si>
  <si>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</si>
  <si>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</si>
  <si>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</si>
  <si>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</si>
  <si>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</si>
  <si>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</si>
  <si>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</si>
  <si>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</si>
  <si>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</si>
  <si>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</si>
  <si>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</si>
  <si>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</si>
  <si>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</si>
  <si>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</si>
  <si>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</si>
  <si>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</si>
  <si>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</si>
  <si>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</si>
  <si>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</si>
  <si>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</si>
  <si>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</si>
  <si>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</si>
  <si>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</si>
  <si>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</si>
  <si>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</si>
  <si>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</si>
  <si>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</si>
  <si>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</si>
  <si>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</si>
  <si>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</si>
  <si>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</si>
  <si>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</si>
  <si>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</si>
  <si>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</si>
  <si>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</si>
  <si>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</si>
  <si>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</si>
  <si>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</si>
  <si>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</si>
  <si>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</si>
  <si>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</si>
  <si>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</si>
  <si>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</si>
  <si>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</si>
  <si>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</si>
  <si>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</si>
  <si>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</si>
  <si>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</si>
  <si>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</si>
  <si>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</si>
  <si>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</si>
  <si>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</si>
  <si>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</si>
  <si>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</si>
  <si>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</si>
  <si>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</si>
  <si>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</si>
  <si>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</si>
  <si>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</si>
  <si>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</si>
  <si>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</si>
  <si>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</si>
  <si>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</si>
  <si>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</si>
  <si>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</si>
  <si>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</si>
  <si>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</si>
  <si>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</si>
  <si>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</si>
  <si>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</si>
  <si>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</si>
  <si>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</si>
  <si>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</si>
  <si>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</si>
  <si>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</si>
  <si>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</si>
  <si>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</si>
  <si>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</si>
  <si>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</si>
  <si>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</si>
  <si>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</si>
  <si>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</si>
  <si>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</si>
  <si>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</si>
  <si>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</si>
  <si>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</si>
  <si>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</si>
  <si>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</si>
  <si>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</si>
  <si>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</si>
  <si>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</si>
  <si>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</si>
  <si>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</si>
  <si>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</si>
  <si>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</si>
  <si>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</si>
  <si>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</si>
  <si>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</si>
  <si>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</si>
  <si>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</si>
  <si>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</si>
  <si>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</si>
  <si>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</si>
  <si>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</si>
  <si>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</si>
  <si>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</si>
  <si>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</si>
  <si>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</si>
  <si>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</si>
  <si>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</si>
  <si>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</si>
  <si>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</si>
  <si>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</si>
  <si>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</si>
  <si>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</si>
  <si>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</si>
  <si>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</si>
  <si>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</si>
  <si>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</si>
  <si>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</si>
  <si>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</si>
  <si>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</si>
  <si>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</si>
  <si>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</si>
  <si>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</si>
  <si>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</si>
  <si>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</si>
  <si>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</si>
  <si>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</si>
  <si>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</si>
  <si>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</si>
  <si>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</si>
  <si>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</si>
  <si>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</si>
  <si>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</si>
  <si>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</si>
  <si>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</si>
  <si>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</si>
  <si>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</si>
  <si>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</si>
  <si>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</si>
  <si>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</si>
  <si>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</si>
  <si>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</si>
  <si>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</si>
  <si>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</si>
  <si>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</si>
  <si>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</si>
  <si>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</si>
  <si>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</si>
  <si>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</si>
  <si>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</si>
  <si>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</si>
  <si>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</si>
  <si>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</si>
  <si>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</si>
  <si>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</si>
  <si>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</si>
  <si>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</si>
  <si>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</si>
  <si>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</si>
  <si>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</si>
  <si>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</si>
  <si>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</si>
  <si>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</si>
  <si>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</si>
  <si>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</si>
  <si>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</si>
  <si>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</si>
  <si>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</si>
  <si>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</si>
  <si>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</si>
  <si>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</si>
  <si>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</si>
  <si>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</si>
  <si>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</si>
  <si>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</si>
  <si>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</si>
  <si>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</si>
  <si>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</si>
  <si>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</si>
  <si>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</si>
  <si>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</si>
  <si>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</si>
  <si>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</si>
  <si>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</si>
  <si>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</si>
  <si>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</si>
  <si>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</si>
  <si>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</si>
  <si>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</si>
  <si>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</si>
  <si>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</si>
  <si>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</si>
  <si>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</si>
  <si>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</si>
  <si>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</si>
  <si>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</si>
  <si>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</si>
  <si>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</si>
  <si>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</si>
  <si>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</si>
  <si>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</si>
  <si>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</si>
  <si>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</si>
  <si>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</si>
  <si>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</si>
  <si>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</si>
  <si>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</si>
  <si>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</si>
  <si>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</si>
  <si>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</si>
  <si>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</si>
  <si>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</si>
  <si>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</si>
  <si>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</si>
  <si>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</si>
  <si>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</si>
  <si>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</si>
  <si>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</si>
  <si>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</si>
  <si>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</si>
  <si>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</si>
  <si>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</si>
  <si>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</si>
  <si>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</si>
  <si>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</si>
  <si>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</si>
  <si>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</si>
  <si>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</si>
  <si>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</si>
  <si>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</si>
  <si>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</si>
  <si>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</si>
  <si>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</si>
  <si>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</si>
  <si>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</si>
  <si>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</si>
  <si>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</si>
  <si>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</si>
  <si>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</si>
  <si>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</si>
  <si>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</si>
  <si>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</si>
  <si>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</si>
  <si>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</si>
  <si>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</si>
  <si>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</si>
  <si>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</si>
  <si>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</si>
  <si>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</si>
  <si>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</si>
  <si>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</si>
  <si>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</si>
  <si>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</si>
  <si>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</si>
  <si>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</si>
  <si>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</si>
  <si>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</si>
  <si>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</si>
  <si>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</si>
  <si>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</si>
  <si>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</si>
  <si>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</si>
  <si>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</si>
  <si>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</si>
  <si>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</si>
  <si>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</si>
  <si>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</si>
  <si>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</si>
  <si>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</si>
  <si>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</si>
  <si>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</si>
  <si>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</si>
  <si>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</si>
  <si>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</si>
  <si>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</si>
  <si>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</si>
  <si>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</si>
  <si>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</si>
  <si>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</si>
  <si>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</si>
  <si>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</si>
  <si>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</si>
  <si>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</si>
  <si>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</si>
  <si>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</si>
  <si>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</si>
  <si>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</si>
  <si>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</si>
  <si>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</si>
  <si>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</si>
  <si>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</si>
  <si>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</si>
  <si>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</si>
  <si>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</si>
  <si>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</si>
  <si>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</si>
  <si>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</si>
  <si>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</si>
  <si>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</si>
  <si>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</si>
  <si>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</si>
  <si>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</si>
  <si>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</si>
  <si>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</si>
  <si>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</si>
  <si>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</si>
  <si>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</si>
  <si>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</si>
  <si>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</si>
  <si>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</si>
  <si>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</si>
  <si>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</si>
  <si>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</si>
  <si>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</si>
  <si>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</si>
  <si>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</si>
  <si>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</si>
  <si>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</si>
  <si>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</si>
  <si>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</si>
  <si>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</si>
  <si>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</si>
  <si>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</si>
  <si>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</si>
  <si>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</si>
  <si>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</si>
  <si>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</si>
  <si>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</si>
  <si>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</si>
  <si>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</si>
  <si>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</si>
  <si>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</si>
  <si>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</si>
  <si>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</si>
  <si>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</si>
  <si>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</si>
  <si>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</si>
  <si>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</si>
  <si>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</si>
  <si>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</si>
  <si>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</si>
  <si>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</si>
  <si>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</si>
  <si>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</si>
  <si>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</si>
  <si>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</si>
  <si>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</si>
  <si>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</si>
  <si>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</si>
  <si>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</si>
  <si>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</si>
  <si>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</si>
  <si>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</si>
  <si>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</si>
  <si>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</si>
  <si>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</si>
  <si>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</si>
  <si>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</si>
  <si>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</si>
  <si>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</si>
  <si>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</si>
  <si>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</si>
  <si>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</si>
  <si>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</si>
  <si>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</si>
  <si>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</si>
  <si>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</si>
  <si>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</si>
  <si>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</si>
  <si>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</si>
  <si>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</si>
  <si>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</si>
  <si>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</si>
  <si>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</si>
  <si>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</si>
  <si>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</si>
  <si>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</si>
  <si>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</si>
  <si>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</si>
  <si>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</si>
  <si>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</si>
  <si>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</si>
  <si>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</si>
  <si>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</si>
  <si>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</si>
  <si>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</si>
  <si>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</si>
  <si>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</si>
  <si>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</si>
  <si>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</si>
  <si>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</si>
  <si>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</si>
  <si>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</si>
  <si>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</si>
  <si>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</si>
  <si>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</si>
  <si>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</si>
  <si>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</si>
  <si>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</si>
  <si>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</si>
  <si>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</si>
  <si>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</si>
  <si>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</si>
  <si>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</si>
  <si>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</si>
  <si>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</si>
  <si>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</si>
  <si>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</si>
  <si>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</si>
  <si>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</si>
  <si>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</si>
  <si>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</si>
  <si>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</si>
  <si>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</si>
  <si>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</si>
  <si>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</si>
  <si>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</si>
  <si>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</si>
  <si>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</si>
  <si>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</si>
  <si>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</si>
  <si>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</si>
  <si>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</si>
  <si>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</si>
  <si>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</si>
  <si>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</si>
  <si>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</si>
  <si>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</si>
  <si>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</si>
  <si>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</si>
  <si>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</si>
  <si>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</si>
  <si>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</si>
  <si>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</si>
  <si>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</si>
  <si>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</si>
  <si>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</si>
  <si>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</si>
  <si>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</si>
  <si>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</si>
  <si>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</si>
  <si>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</si>
  <si>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</si>
  <si>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</si>
  <si>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</si>
  <si>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</si>
  <si>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</si>
  <si>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</si>
  <si>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</si>
  <si>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</si>
  <si>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</si>
  <si>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</si>
  <si>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</si>
  <si>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</si>
  <si>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</si>
  <si>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</si>
  <si>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</si>
  <si>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</si>
  <si>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</si>
  <si>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</si>
  <si>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</si>
  <si>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</si>
  <si>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</si>
  <si>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</si>
  <si>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</si>
  <si>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</si>
  <si>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</si>
  <si>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</si>
  <si>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</si>
  <si>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</si>
  <si>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</si>
  <si>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</si>
  <si>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</si>
  <si>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</si>
  <si>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</si>
  <si>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</si>
  <si>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</si>
  <si>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</si>
  <si>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</si>
  <si>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</si>
  <si>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</si>
  <si>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</si>
  <si>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</si>
  <si>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</si>
  <si>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</si>
  <si>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</si>
  <si>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</si>
  <si>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</si>
  <si>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</si>
  <si>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</si>
  <si>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</si>
  <si>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</si>
  <si>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</si>
  <si>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</si>
  <si>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</si>
  <si>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</si>
  <si>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</si>
  <si>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</si>
  <si>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</si>
  <si>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</si>
  <si>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</si>
  <si>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</si>
  <si>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</si>
  <si>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</si>
  <si>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</si>
  <si>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</si>
  <si>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</si>
  <si>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</si>
  <si>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</si>
  <si>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</si>
  <si>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</si>
  <si>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</si>
  <si>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</si>
  <si>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</si>
  <si>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</si>
  <si>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</si>
  <si>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</si>
  <si>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</si>
  <si>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</si>
  <si>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</si>
  <si>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</si>
  <si>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</si>
  <si>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</si>
  <si>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</si>
  <si>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</si>
  <si>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</si>
  <si>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</si>
  <si>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</si>
  <si>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</si>
  <si>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</si>
  <si>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</si>
  <si>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</si>
  <si>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</si>
  <si>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</si>
  <si>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</si>
  <si>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</si>
  <si>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</si>
  <si>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</si>
  <si>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</si>
  <si>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</si>
  <si>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</si>
  <si>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</si>
  <si>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</si>
  <si>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</si>
  <si>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</si>
  <si>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</si>
  <si>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</si>
  <si>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</si>
  <si>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</si>
  <si>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</si>
  <si>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</si>
  <si>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</si>
  <si>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</si>
  <si>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</si>
  <si>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</si>
  <si>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</si>
  <si>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</si>
  <si>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</si>
  <si>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</si>
  <si>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</si>
  <si>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</si>
  <si>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</si>
  <si>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</si>
  <si>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</si>
  <si>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</si>
  <si>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</si>
  <si>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</si>
  <si>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</si>
  <si>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</si>
  <si>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</si>
  <si>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</si>
  <si>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</si>
  <si>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</si>
  <si>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</si>
  <si>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</si>
  <si>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</si>
  <si>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</si>
  <si>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</si>
  <si>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</si>
  <si>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</si>
  <si>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</si>
  <si>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</si>
  <si>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</si>
  <si>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</si>
  <si>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</si>
  <si>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</si>
  <si>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</si>
  <si>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</si>
  <si>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</si>
  <si>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</si>
  <si>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</si>
  <si>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</si>
  <si>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</si>
  <si>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</si>
  <si>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</si>
  <si>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</si>
  <si>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</si>
  <si>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</si>
  <si>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</si>
  <si>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</si>
  <si>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</si>
  <si>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</si>
  <si>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</si>
  <si>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</si>
  <si>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</si>
  <si>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</si>
  <si>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</si>
  <si>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</si>
  <si>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</si>
  <si>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</si>
  <si>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</si>
  <si>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</si>
  <si>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</si>
  <si>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</si>
  <si>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</si>
  <si>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</si>
  <si>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</si>
  <si>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</si>
  <si>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</si>
  <si>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</si>
  <si>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</si>
  <si>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</si>
  <si>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</si>
  <si>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</si>
  <si>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</si>
  <si>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</si>
  <si>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</si>
  <si>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</si>
  <si>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</si>
  <si>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</si>
  <si>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</si>
  <si>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</si>
  <si>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</si>
  <si>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</si>
  <si>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</si>
  <si>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</si>
  <si>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</si>
  <si>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</si>
  <si>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</si>
  <si>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</si>
  <si>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</si>
  <si>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</si>
  <si>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</si>
  <si>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</si>
  <si>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</si>
  <si>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</si>
  <si>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</si>
  <si>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</si>
  <si>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</si>
  <si>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</si>
  <si>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</si>
  <si>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</si>
  <si>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</si>
  <si>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</si>
  <si>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</si>
  <si>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</si>
  <si>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</si>
  <si>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</si>
  <si>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</si>
  <si>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</si>
  <si>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</si>
  <si>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</si>
  <si>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</si>
  <si>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</si>
  <si>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</si>
  <si>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</si>
  <si>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</si>
  <si>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</si>
  <si>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</si>
  <si>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</si>
  <si>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</si>
  <si>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</si>
  <si>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</si>
  <si>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</si>
  <si>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</si>
  <si>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</si>
  <si>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</si>
  <si>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</si>
  <si>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</si>
  <si>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</si>
  <si>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</si>
  <si>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</si>
  <si>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</si>
  <si>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</si>
  <si>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</si>
  <si>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</si>
  <si>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</si>
  <si>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</si>
  <si>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</si>
  <si>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</si>
  <si>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</si>
  <si>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</si>
  <si>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</si>
  <si>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</si>
  <si>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</si>
  <si>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</si>
  <si>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</si>
  <si>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</si>
  <si>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</si>
  <si>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</si>
  <si>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</si>
  <si>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</si>
  <si>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</si>
  <si>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</si>
  <si>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</si>
  <si>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</si>
  <si>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</si>
  <si>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</si>
  <si>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</si>
  <si>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</si>
  <si>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</si>
  <si>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</si>
  <si>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</si>
  <si>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</si>
  <si>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</si>
  <si>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</si>
  <si>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</si>
  <si>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</si>
  <si>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</si>
  <si>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</si>
  <si>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</si>
  <si>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</si>
  <si>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</si>
  <si>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</si>
  <si>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</si>
  <si>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</si>
  <si>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</si>
  <si>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</si>
  <si>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</si>
  <si>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</si>
  <si>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</si>
  <si>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</si>
  <si>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</si>
  <si>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</si>
  <si>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</si>
  <si>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</si>
  <si>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</si>
  <si>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</si>
  <si>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</si>
  <si>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</si>
  <si>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</si>
  <si>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</si>
  <si>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</si>
  <si>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</si>
  <si>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</si>
  <si>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</si>
  <si>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</si>
  <si>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</si>
  <si>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</si>
  <si>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</si>
  <si>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</si>
  <si>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</si>
  <si>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</si>
  <si>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</si>
  <si>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</si>
  <si>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</si>
  <si>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</si>
  <si>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</si>
  <si>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</si>
  <si>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</si>
  <si>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</si>
  <si>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</si>
  <si>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</si>
  <si>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</si>
  <si>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</si>
  <si>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</si>
  <si>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</si>
  <si>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</si>
  <si>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</si>
  <si>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</si>
  <si>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</si>
  <si>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</si>
  <si>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</si>
  <si>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</si>
  <si>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</si>
  <si>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</si>
  <si>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</si>
  <si>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</si>
  <si>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</si>
  <si>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</si>
  <si>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</si>
  <si>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</si>
  <si>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</si>
  <si>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</si>
  <si>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</si>
  <si>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</si>
  <si>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</si>
  <si>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</si>
  <si>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</si>
  <si>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</si>
  <si>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</si>
  <si>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</si>
  <si>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</si>
  <si>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</si>
  <si>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</si>
  <si>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</si>
  <si>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</si>
  <si>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</si>
  <si>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</si>
  <si>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</si>
  <si>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</si>
  <si>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</si>
  <si>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</si>
  <si>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</si>
  <si>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</si>
  <si>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</si>
  <si>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</si>
  <si>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</si>
  <si>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</si>
  <si>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</si>
  <si>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</si>
  <si>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</si>
  <si>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</si>
  <si>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</si>
  <si>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</si>
  <si>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</si>
  <si>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</si>
  <si>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</si>
  <si>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</si>
  <si>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</si>
  <si>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</si>
  <si>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</si>
  <si>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</si>
  <si>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</si>
  <si>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</si>
  <si>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</si>
  <si>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</si>
  <si>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</si>
  <si>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</si>
  <si>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</si>
  <si>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</si>
  <si>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</si>
  <si>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</si>
  <si>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</si>
  <si>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</si>
  <si>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</si>
  <si>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</si>
  <si>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</si>
  <si>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</si>
  <si>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</si>
  <si>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</si>
  <si>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</si>
  <si>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</si>
  <si>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</si>
  <si>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</si>
  <si>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</si>
  <si>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</si>
  <si>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</si>
  <si>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</si>
  <si>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</si>
  <si>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</si>
  <si>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</si>
  <si>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</si>
  <si>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</si>
  <si>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</si>
  <si>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</si>
  <si>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</si>
  <si>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</si>
  <si>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</si>
  <si>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</si>
  <si>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</si>
  <si>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</si>
  <si>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</si>
  <si>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</si>
  <si>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</si>
  <si>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</si>
  <si>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</si>
  <si>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</si>
  <si>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</si>
  <si>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</si>
  <si>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</si>
  <si>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</si>
  <si>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</si>
  <si>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</si>
  <si>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</si>
  <si>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</si>
  <si>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</si>
  <si>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</si>
  <si>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</si>
  <si>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</si>
  <si>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</si>
  <si>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</si>
  <si>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</si>
  <si>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</si>
  <si>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</si>
  <si>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</si>
  <si>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</si>
  <si>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</si>
  <si>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</si>
  <si>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</si>
  <si>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</si>
  <si>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</si>
  <si>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</si>
  <si>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</si>
  <si>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</si>
  <si>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</si>
  <si>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</si>
  <si>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</si>
  <si>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</si>
  <si>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</si>
  <si>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</si>
  <si>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</si>
  <si>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</si>
  <si>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</si>
  <si>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</si>
  <si>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</si>
  <si>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</si>
  <si>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</si>
  <si>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</si>
  <si>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</si>
  <si>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</si>
  <si>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</si>
  <si>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</si>
  <si>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</si>
  <si>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</si>
  <si>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</si>
  <si>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</si>
  <si>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</si>
  <si>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</si>
  <si>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</si>
  <si>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</si>
  <si>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</si>
  <si>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</si>
  <si>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</si>
  <si>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</si>
  <si>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</si>
  <si>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</si>
  <si>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</si>
  <si>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</si>
  <si>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</si>
  <si>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</si>
  <si>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</si>
  <si>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</si>
  <si>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</si>
  <si>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</si>
  <si>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</si>
  <si>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</si>
  <si>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</si>
  <si>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</si>
  <si>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</si>
  <si>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</si>
  <si>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</si>
  <si>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</si>
  <si>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</si>
  <si>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</si>
  <si>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</si>
  <si>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</si>
  <si>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</si>
  <si>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</si>
  <si>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</si>
  <si>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</si>
  <si>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</si>
  <si>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</si>
  <si>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</si>
  <si>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</si>
  <si>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</si>
  <si>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</si>
  <si>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</si>
  <si>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</si>
  <si>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</si>
  <si>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</si>
  <si>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</si>
  <si>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</si>
  <si>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</si>
  <si>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</si>
  <si>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</si>
  <si>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</si>
  <si>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</si>
  <si>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</si>
  <si>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</si>
  <si>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</si>
  <si>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</si>
  <si>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</si>
  <si>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</si>
  <si>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</si>
  <si>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</si>
  <si>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</si>
  <si>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</si>
  <si>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</si>
  <si>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</si>
  <si>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</si>
  <si>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</si>
  <si>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</si>
  <si>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</si>
  <si>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</si>
  <si>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</si>
  <si>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</si>
  <si>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</si>
  <si>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</si>
  <si>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</si>
  <si>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</si>
  <si>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</si>
  <si>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</si>
  <si>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</si>
  <si>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</si>
  <si>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</si>
  <si>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</si>
  <si>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</si>
  <si>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</si>
  <si>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</si>
  <si>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</si>
  <si>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</si>
  <si>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</si>
  <si>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</si>
  <si>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</si>
  <si>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</si>
  <si>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</si>
  <si>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</si>
  <si>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</si>
  <si>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</si>
  <si>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</si>
  <si>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</si>
  <si>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</si>
  <si>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</si>
  <si>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</si>
  <si>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</si>
  <si>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</si>
  <si>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</si>
  <si>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</si>
  <si>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</si>
  <si>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</si>
  <si>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</si>
  <si>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</si>
  <si>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</si>
  <si>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</si>
  <si>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</si>
  <si>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</si>
  <si>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</si>
  <si>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</si>
  <si>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</si>
  <si>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</si>
  <si>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</si>
  <si>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</si>
  <si>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</si>
  <si>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</si>
  <si>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</si>
  <si>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</si>
  <si>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</si>
  <si>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</si>
  <si>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</si>
  <si>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</si>
  <si>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</si>
  <si>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</si>
  <si>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</si>
  <si>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</si>
  <si>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</si>
  <si>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</si>
  <si>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</si>
  <si>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</si>
  <si>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</si>
  <si>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</si>
  <si>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</si>
  <si>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</si>
  <si>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</si>
  <si>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</si>
  <si>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</si>
  <si>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</si>
  <si>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</si>
  <si>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</si>
  <si>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</si>
  <si>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</si>
  <si>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</si>
  <si>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</si>
  <si>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</si>
  <si>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</si>
  <si>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</si>
  <si>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</si>
  <si>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</si>
  <si>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</si>
  <si>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</si>
  <si>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</si>
  <si>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</si>
  <si>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</si>
  <si>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</si>
  <si>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</si>
  <si>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</si>
  <si>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</si>
  <si>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</si>
  <si>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</si>
  <si>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</si>
  <si>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</si>
  <si>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</si>
  <si>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</si>
  <si>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</si>
  <si>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</si>
  <si>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</si>
  <si>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</si>
  <si>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</si>
  <si>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</si>
  <si>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</si>
  <si>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</si>
  <si>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</si>
  <si>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</si>
  <si>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</si>
  <si>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</si>
  <si>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</si>
  <si>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</si>
  <si>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</si>
  <si>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</si>
  <si>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</si>
  <si>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</si>
  <si>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</si>
  <si>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</si>
  <si>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</si>
  <si>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</si>
  <si>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</si>
  <si>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</si>
  <si>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</si>
  <si>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</si>
  <si>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</si>
  <si>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</si>
  <si>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</si>
  <si>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</si>
  <si>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</si>
  <si>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</si>
  <si>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</si>
  <si>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</si>
  <si>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</si>
  <si>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</si>
  <si>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</si>
  <si>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</si>
  <si>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</si>
  <si>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</si>
  <si>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</si>
  <si>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</si>
  <si>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</si>
  <si>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</si>
  <si>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</si>
  <si>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</si>
  <si>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</si>
  <si>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</si>
  <si>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</si>
  <si>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</si>
  <si>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</si>
  <si>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</si>
  <si>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</si>
  <si>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</si>
  <si>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</si>
  <si>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</si>
  <si>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</si>
  <si>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</si>
  <si>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</si>
  <si>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</si>
  <si>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</si>
  <si>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</si>
  <si>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</si>
  <si>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</si>
  <si>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</si>
  <si>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</si>
  <si>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</si>
  <si>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</si>
  <si>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</si>
  <si>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</si>
  <si>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</si>
  <si>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</si>
  <si>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</si>
  <si>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</si>
  <si>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</si>
  <si>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</si>
  <si>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</si>
  <si>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</si>
  <si>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</si>
  <si>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</si>
  <si>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</si>
  <si>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</si>
  <si>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</si>
  <si>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</si>
  <si>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</si>
  <si>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</si>
  <si>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</si>
  <si>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</si>
  <si>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</si>
  <si>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</si>
  <si>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</si>
  <si>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</si>
  <si>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</si>
  <si>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</si>
  <si>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</si>
  <si>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</si>
  <si>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</si>
  <si>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</si>
  <si>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</si>
  <si>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</si>
  <si>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</si>
  <si>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</si>
  <si>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</si>
  <si>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</si>
  <si>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</si>
  <si>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</si>
  <si>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</si>
  <si>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</si>
  <si>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</si>
  <si>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</si>
  <si>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</si>
  <si>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</si>
  <si>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</si>
  <si>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</si>
  <si>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</si>
  <si>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</si>
  <si>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</si>
  <si>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</si>
  <si>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</si>
  <si>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</si>
  <si>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</si>
  <si>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</si>
  <si>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</si>
  <si>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</si>
  <si>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</si>
  <si>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</si>
  <si>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</si>
  <si>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</si>
  <si>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</si>
  <si>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</si>
  <si>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</si>
  <si>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</si>
  <si>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</si>
  <si>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</si>
  <si>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</si>
  <si>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</si>
  <si>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</si>
  <si>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</si>
  <si>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</si>
  <si>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</si>
  <si>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</si>
  <si>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</si>
  <si>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</si>
  <si>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</si>
  <si>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</si>
  <si>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</si>
  <si>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</si>
  <si>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</si>
  <si>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</si>
  <si>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</si>
  <si>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</si>
  <si>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</si>
  <si>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</si>
  <si>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</si>
  <si>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</si>
  <si>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</si>
  <si>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</si>
  <si>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</si>
  <si>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</si>
  <si>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</si>
  <si>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</si>
  <si>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</si>
  <si>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</si>
  <si>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</si>
  <si>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</si>
  <si>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</si>
  <si>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</si>
  <si>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</si>
  <si>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</si>
  <si>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</si>
  <si>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</si>
  <si>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</si>
  <si>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</si>
  <si>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</si>
  <si>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</si>
  <si>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</si>
  <si>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</si>
  <si>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</si>
  <si>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</si>
  <si>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</si>
  <si>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</si>
  <si>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</si>
  <si>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</si>
  <si>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</si>
  <si>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</si>
  <si>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</si>
  <si>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</si>
  <si>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</si>
  <si>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</si>
  <si>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</si>
  <si>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</si>
  <si>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</si>
  <si>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</si>
  <si>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</si>
  <si>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</si>
  <si>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</si>
  <si>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</si>
  <si>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</si>
  <si>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</si>
  <si>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</si>
  <si>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</si>
  <si>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</si>
  <si>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</si>
  <si>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</si>
  <si>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</si>
  <si>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</si>
  <si>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</si>
  <si>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</si>
  <si>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</si>
  <si>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</si>
  <si>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</si>
  <si>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</si>
  <si>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</si>
  <si>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</si>
  <si>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</si>
  <si>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</si>
  <si>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</si>
  <si>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</si>
  <si>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</si>
  <si>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</si>
  <si>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</si>
  <si>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</si>
  <si>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</si>
  <si>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</si>
  <si>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</si>
  <si>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</si>
  <si>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</si>
  <si>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</si>
  <si>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</si>
  <si>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</si>
  <si>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</si>
  <si>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</si>
  <si>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</si>
  <si>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</si>
  <si>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</si>
  <si>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</si>
  <si>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</si>
  <si>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</si>
  <si>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</si>
  <si>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</si>
  <si>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</si>
  <si>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</si>
  <si>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</si>
  <si>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</si>
  <si>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</si>
  <si>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</si>
  <si>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</si>
  <si>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</si>
  <si>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</si>
  <si>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</si>
  <si>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</si>
  <si>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</si>
  <si>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</si>
  <si>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</si>
  <si>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</si>
  <si>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</si>
  <si>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</si>
  <si>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</si>
  <si>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</si>
  <si>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</si>
  <si>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</si>
  <si>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</si>
  <si>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</si>
  <si>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</si>
  <si>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</si>
  <si>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</si>
  <si>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</si>
  <si>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</si>
  <si>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</si>
  <si>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</si>
  <si>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</si>
  <si>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</si>
  <si>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</si>
  <si>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</si>
  <si>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</si>
  <si>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</si>
  <si>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</si>
  <si>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</si>
  <si>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</si>
  <si>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</si>
  <si>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</si>
  <si>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</si>
  <si>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</si>
  <si>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</si>
  <si>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</si>
  <si>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</si>
  <si>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</si>
  <si>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</si>
  <si>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</si>
  <si>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</si>
  <si>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</si>
  <si>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</si>
  <si>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</si>
  <si>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</si>
  <si>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</si>
  <si>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</si>
  <si>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</si>
  <si>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</si>
  <si>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</si>
  <si>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</si>
  <si>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</si>
  <si>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</si>
  <si>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</si>
  <si>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</si>
  <si>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</si>
  <si>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</si>
  <si>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</si>
  <si>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</si>
  <si>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</si>
  <si>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</si>
  <si>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</si>
  <si>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</si>
  <si>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</si>
  <si>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</si>
  <si>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</si>
  <si>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</si>
  <si>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</si>
  <si>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</si>
  <si>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</si>
  <si>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</si>
  <si>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</si>
  <si>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</si>
  <si>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</si>
  <si>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</si>
  <si>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</si>
  <si>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</si>
  <si>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</si>
  <si>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</si>
  <si>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</si>
  <si>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</si>
  <si>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</si>
  <si>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</si>
  <si>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</si>
  <si>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</si>
  <si>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</si>
  <si>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</si>
  <si>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</si>
  <si>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</si>
  <si>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</si>
  <si>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</si>
  <si>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</si>
  <si>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</si>
  <si>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</si>
  <si>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</si>
  <si>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</si>
  <si>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</si>
  <si>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</si>
  <si>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</si>
  <si>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</si>
  <si>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</si>
  <si>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</si>
  <si>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</si>
  <si>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</si>
  <si>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</si>
  <si>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</si>
  <si>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</si>
  <si>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</si>
  <si>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</si>
  <si>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</si>
  <si>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</si>
  <si>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</si>
  <si>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</si>
  <si>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</si>
  <si>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</si>
  <si>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</si>
  <si>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</si>
  <si>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</si>
  <si>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</si>
  <si>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</si>
  <si>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</si>
  <si>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</si>
  <si>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</si>
  <si>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</si>
  <si>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</si>
  <si>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</si>
  <si>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</si>
  <si>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</si>
  <si>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</si>
  <si>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</si>
  <si>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</si>
  <si>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</si>
  <si>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</si>
  <si>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</si>
  <si>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</si>
  <si>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</si>
  <si>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</si>
  <si>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</si>
  <si>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</si>
  <si>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</si>
  <si>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</si>
  <si>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</si>
  <si>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</si>
  <si>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</si>
  <si>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</si>
  <si>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</si>
  <si>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</si>
  <si>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</si>
  <si>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</si>
  <si>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</si>
  <si>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</si>
  <si>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</si>
  <si>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</si>
  <si>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</si>
  <si>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</si>
  <si>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</si>
  <si>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</si>
  <si>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</si>
  <si>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</si>
  <si>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</si>
  <si>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</si>
  <si>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</si>
  <si>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</si>
  <si>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</si>
  <si>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</si>
  <si>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</si>
  <si>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</si>
  <si>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</si>
  <si>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</si>
  <si>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</si>
  <si>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</si>
  <si>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</si>
  <si>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</si>
  <si>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</si>
  <si>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</si>
  <si>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</si>
  <si>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</si>
  <si>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</si>
  <si>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</si>
  <si>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</si>
  <si>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</si>
  <si>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</si>
  <si>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</si>
  <si>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</si>
  <si>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</si>
  <si>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</si>
  <si>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</si>
  <si>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</si>
  <si>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</si>
  <si>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</si>
  <si>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</si>
  <si>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</si>
  <si>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</si>
  <si>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</si>
  <si>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</si>
  <si>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</si>
  <si>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</si>
  <si>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</si>
  <si>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</si>
  <si>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</si>
  <si>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</si>
  <si>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</si>
  <si>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</si>
  <si>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</si>
  <si>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</si>
  <si>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</si>
  <si>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</si>
  <si>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</si>
  <si>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</si>
  <si>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</si>
  <si>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</si>
  <si>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</si>
  <si>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</si>
  <si>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</si>
  <si>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</si>
  <si>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</si>
  <si>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</si>
  <si>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</si>
  <si>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</si>
  <si>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</si>
  <si>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</si>
  <si>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</si>
  <si>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</si>
  <si>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</si>
  <si>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</si>
  <si>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</si>
  <si>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</si>
  <si>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</si>
  <si>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</si>
  <si>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</si>
  <si>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</si>
  <si>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</si>
  <si>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</si>
  <si>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</si>
  <si>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</si>
  <si>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</si>
  <si>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</si>
  <si>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</si>
  <si>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</si>
  <si>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</si>
  <si>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</si>
  <si>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</si>
  <si>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</si>
  <si>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</si>
  <si>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</si>
  <si>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</si>
  <si>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</si>
  <si>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</si>
  <si>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</si>
  <si>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</si>
  <si>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</si>
  <si>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</si>
  <si>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</si>
  <si>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</si>
  <si>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</si>
  <si>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</si>
  <si>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</si>
  <si>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</si>
  <si>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</si>
  <si>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</si>
  <si>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</si>
  <si>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</si>
  <si>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</si>
  <si>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</si>
  <si>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</si>
  <si>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</si>
  <si>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</si>
  <si>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</si>
  <si>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</si>
  <si>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</si>
  <si>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</si>
  <si>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</si>
  <si>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</si>
  <si>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</si>
  <si>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</si>
  <si>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</si>
  <si>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</si>
  <si>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</si>
  <si>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</si>
  <si>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</si>
  <si>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</si>
  <si>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</si>
  <si>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</si>
  <si>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</si>
  <si>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</si>
  <si>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</si>
  <si>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</si>
  <si>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</si>
  <si>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</si>
  <si>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</si>
  <si>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</si>
  <si>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</si>
  <si>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</si>
  <si>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</si>
  <si>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</si>
  <si>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</si>
  <si>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</si>
  <si>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</si>
  <si>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</si>
  <si>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</si>
  <si>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</si>
  <si>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</si>
  <si>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</si>
  <si>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</si>
  <si>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</si>
  <si>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</si>
  <si>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</si>
  <si>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</si>
  <si>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</si>
  <si>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</si>
  <si>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</si>
  <si>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</si>
  <si>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</si>
  <si>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</si>
  <si>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</si>
  <si>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</si>
  <si>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</si>
  <si>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</si>
  <si>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</si>
  <si>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</si>
  <si>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</si>
  <si>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</si>
  <si>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</si>
  <si>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</si>
  <si>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</si>
  <si>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</si>
  <si>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</si>
  <si>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</si>
  <si>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</si>
  <si>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</si>
  <si>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</si>
  <si>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</si>
  <si>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</si>
  <si>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</si>
  <si>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</si>
  <si>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</si>
  <si>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</si>
  <si>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</si>
  <si>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</si>
  <si>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</si>
  <si>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</si>
  <si>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</si>
  <si>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</si>
  <si>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</si>
  <si>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</si>
  <si>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</si>
  <si>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</si>
  <si>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</si>
  <si>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</si>
  <si>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</si>
  <si>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</si>
  <si>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</si>
  <si>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</si>
  <si>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</si>
  <si>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</si>
  <si>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</si>
  <si>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</si>
  <si>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</si>
  <si>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</si>
  <si>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</si>
  <si>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</si>
  <si>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</si>
  <si>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</si>
  <si>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</si>
  <si>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</si>
  <si>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</si>
  <si>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</si>
  <si>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</si>
  <si>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</si>
  <si>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</si>
  <si>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</si>
  <si>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</si>
  <si>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</si>
  <si>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</si>
  <si>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</si>
  <si>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</si>
  <si>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</si>
  <si>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</si>
  <si>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</si>
  <si>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</si>
  <si>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</si>
  <si>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</si>
  <si>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</si>
  <si>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</si>
  <si>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</si>
  <si>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</si>
  <si>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</si>
  <si>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</si>
  <si>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</si>
  <si>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</si>
  <si>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</si>
  <si>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</si>
  <si>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</si>
  <si>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</si>
  <si>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</si>
  <si>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</si>
  <si>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</si>
  <si>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</si>
  <si>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</si>
  <si>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</si>
  <si>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</si>
  <si>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</si>
  <si>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</si>
  <si>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</si>
  <si>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</si>
  <si>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</si>
  <si>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</si>
  <si>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</si>
  <si>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</si>
  <si>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</si>
  <si>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</si>
  <si>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</si>
  <si>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</si>
  <si>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</si>
  <si>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</si>
  <si>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</si>
  <si>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</si>
  <si>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</si>
  <si>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</si>
  <si>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</si>
  <si>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</si>
  <si>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</si>
  <si>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</si>
  <si>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</si>
  <si>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</si>
  <si>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</si>
  <si>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</si>
  <si>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</si>
  <si>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</si>
  <si>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</si>
  <si>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</si>
  <si>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</si>
  <si>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</si>
  <si>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</si>
  <si>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</si>
  <si>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</si>
  <si>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</si>
  <si>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</si>
  <si>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</si>
  <si>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</si>
  <si>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</si>
  <si>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</si>
  <si>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</si>
  <si>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</si>
  <si>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</si>
  <si>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</si>
  <si>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</si>
  <si>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</si>
  <si>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</si>
  <si>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</si>
  <si>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</si>
  <si>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</si>
  <si>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</si>
  <si>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</si>
  <si>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</si>
  <si>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</si>
  <si>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</si>
  <si>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</si>
  <si>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</si>
  <si>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</si>
  <si>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</si>
  <si>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</si>
  <si>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</si>
  <si>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</si>
  <si>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</si>
  <si>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</si>
  <si>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</si>
  <si>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</si>
  <si>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</si>
  <si>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</si>
  <si>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</si>
  <si>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</si>
  <si>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</si>
  <si>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</si>
  <si>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</si>
  <si>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</si>
  <si>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</si>
  <si>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</si>
  <si>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</si>
  <si>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</si>
  <si>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</si>
  <si>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</si>
  <si>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</si>
  <si>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</si>
  <si>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</si>
  <si>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</si>
  <si>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</si>
  <si>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</si>
  <si>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</si>
  <si>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</si>
  <si>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</si>
  <si>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</si>
  <si>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</si>
  <si>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</si>
  <si>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</si>
  <si>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</si>
  <si>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</si>
  <si>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</si>
  <si>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</si>
  <si>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</si>
  <si>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</si>
  <si>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</si>
  <si>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</si>
  <si>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</si>
  <si>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</si>
  <si>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</si>
  <si>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</si>
  <si>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</si>
  <si>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</si>
  <si>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</si>
  <si>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</si>
  <si>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</si>
  <si>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</si>
  <si>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</si>
  <si>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</si>
  <si>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</si>
  <si>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</si>
  <si>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</si>
  <si>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</si>
  <si>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</si>
  <si>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</si>
  <si>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</si>
  <si>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</si>
  <si>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</si>
  <si>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</si>
  <si>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</si>
  <si>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</si>
  <si>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</si>
  <si>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</si>
  <si>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</si>
  <si>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</si>
  <si>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</si>
  <si>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</si>
  <si>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</si>
  <si>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</si>
  <si>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</si>
  <si>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</si>
  <si>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</si>
  <si>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</si>
  <si>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</si>
  <si>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</si>
  <si>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</si>
  <si>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</si>
  <si>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</si>
  <si>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</si>
  <si>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</si>
  <si>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</si>
  <si>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</si>
  <si>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</si>
  <si>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</si>
  <si>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</si>
  <si>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</si>
  <si>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</si>
  <si>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</si>
  <si>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</si>
  <si>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</si>
  <si>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</si>
  <si>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</si>
  <si>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</si>
  <si>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</si>
  <si>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</si>
  <si>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</si>
  <si>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</si>
  <si>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</si>
  <si>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</si>
  <si>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</si>
  <si>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</si>
  <si>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</si>
  <si>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</si>
  <si>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</si>
  <si>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</si>
  <si>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</si>
  <si>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</si>
  <si>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</si>
  <si>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</si>
  <si>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</si>
  <si>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</si>
  <si>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</si>
  <si>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</si>
  <si>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</si>
  <si>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</si>
  <si>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</si>
  <si>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</si>
  <si>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</si>
  <si>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</si>
  <si>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</si>
  <si>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</si>
  <si>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</si>
  <si>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</si>
  <si>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</si>
  <si>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</si>
  <si>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</si>
  <si>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</si>
  <si>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</si>
  <si>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</si>
  <si>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</si>
  <si>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</si>
  <si>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</si>
  <si>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</si>
  <si>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</si>
  <si>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</si>
  <si>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</si>
  <si>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</si>
  <si>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</si>
  <si>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</si>
  <si>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</si>
  <si>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</si>
  <si>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</si>
  <si>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</si>
  <si>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</si>
  <si>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</si>
  <si>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</si>
  <si>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</si>
  <si>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</si>
  <si>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</si>
  <si>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</si>
  <si>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</si>
  <si>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</si>
  <si>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</si>
  <si>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</si>
  <si>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</si>
  <si>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</si>
  <si>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</si>
  <si>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</si>
  <si>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</si>
  <si>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</si>
  <si>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</si>
  <si>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</si>
  <si>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</si>
  <si>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</si>
  <si>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</si>
  <si>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</si>
  <si>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</si>
  <si>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</si>
  <si>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</si>
  <si>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</si>
  <si>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</si>
  <si>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</si>
  <si>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</si>
  <si>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</si>
  <si>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</si>
  <si>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</si>
  <si>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</si>
  <si>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</si>
  <si>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</si>
  <si>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</si>
  <si>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</si>
  <si>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</si>
  <si>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</si>
  <si>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</si>
  <si>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</si>
  <si>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</si>
  <si>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</si>
  <si>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</si>
  <si>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</si>
  <si>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</si>
  <si>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</si>
  <si>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</si>
  <si>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</si>
  <si>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</si>
  <si>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</si>
  <si>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</si>
  <si>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</si>
  <si>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</si>
  <si>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</si>
  <si>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</si>
  <si>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</si>
  <si>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</si>
  <si>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</si>
  <si>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</si>
  <si>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</si>
  <si>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</si>
  <si>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</si>
  <si>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</si>
  <si>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</si>
  <si>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</si>
  <si>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</si>
  <si>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</si>
  <si>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</si>
  <si>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</si>
  <si>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</si>
  <si>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</si>
  <si>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</si>
  <si>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</si>
  <si>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</si>
  <si>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</si>
  <si>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</si>
  <si>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</si>
  <si>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</si>
  <si>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</si>
  <si>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</si>
  <si>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</si>
  <si>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</si>
  <si>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</si>
  <si>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</si>
  <si>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</si>
  <si>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</si>
  <si>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</si>
  <si>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</si>
  <si>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</si>
  <si>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</si>
  <si>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</si>
  <si>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</si>
  <si>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</si>
  <si>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</si>
  <si>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</si>
  <si>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</si>
  <si>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</si>
  <si>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</si>
  <si>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</si>
  <si>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</si>
  <si>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</si>
  <si>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</si>
  <si>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</si>
  <si>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</si>
  <si>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</si>
  <si>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</si>
  <si>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</si>
  <si>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</si>
  <si>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</si>
  <si>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</si>
  <si>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</si>
  <si>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</si>
  <si>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</si>
  <si>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</si>
  <si>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</si>
  <si>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</si>
  <si>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</si>
  <si>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</si>
  <si>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</si>
  <si>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</si>
  <si>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</si>
  <si>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</si>
  <si>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</si>
  <si>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</si>
  <si>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</si>
  <si>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</si>
  <si>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</si>
  <si>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</si>
  <si>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</si>
  <si>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</si>
  <si>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</si>
  <si>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</si>
  <si>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</si>
  <si>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</si>
  <si>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</si>
  <si>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</si>
  <si>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</si>
  <si>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</si>
  <si>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</si>
  <si>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</si>
  <si>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</si>
  <si>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</si>
  <si>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</si>
  <si>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</si>
  <si>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</si>
  <si>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</si>
  <si>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</si>
  <si>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</si>
  <si>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</si>
  <si>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</si>
  <si>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</si>
  <si>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</si>
  <si>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</si>
  <si>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</si>
  <si>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</si>
  <si>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</si>
  <si>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</si>
  <si>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</si>
  <si>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</si>
  <si>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</si>
  <si>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</si>
  <si>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</si>
  <si>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</si>
  <si>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</si>
  <si>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</si>
  <si>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</si>
  <si>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</si>
  <si>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</si>
  <si>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</si>
  <si>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</si>
  <si>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</si>
  <si>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</si>
  <si>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</si>
  <si>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</si>
  <si>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</si>
  <si>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</si>
  <si>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</si>
  <si>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</si>
  <si>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</si>
  <si>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</si>
  <si>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</si>
  <si>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</si>
  <si>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</si>
  <si>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</si>
  <si>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</si>
  <si>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</si>
  <si>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</si>
  <si>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</si>
  <si>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</si>
  <si>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</si>
  <si>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</si>
  <si>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</si>
  <si>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</si>
  <si>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</si>
  <si>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</si>
  <si>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</si>
  <si>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</si>
  <si>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</si>
  <si>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</si>
  <si>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</si>
  <si>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</si>
  <si>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</si>
  <si>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</si>
  <si>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</si>
  <si>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</si>
  <si>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</si>
  <si>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</si>
  <si>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</si>
  <si>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</si>
  <si>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</si>
  <si>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</si>
  <si>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</si>
  <si>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</si>
  <si>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</si>
  <si>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</si>
  <si>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</si>
  <si>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</si>
  <si>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</si>
  <si>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</si>
  <si>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</si>
  <si>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</si>
  <si>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</si>
  <si>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</si>
  <si>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</si>
  <si>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</si>
  <si>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</si>
  <si>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</si>
  <si>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</si>
  <si>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</si>
  <si>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</si>
  <si>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</si>
  <si>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</si>
  <si>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</si>
  <si>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</si>
  <si>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</si>
  <si>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</si>
  <si>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</si>
  <si>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</si>
  <si>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</si>
  <si>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</si>
  <si>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</si>
  <si>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</si>
  <si>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</si>
  <si>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</si>
  <si>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</si>
  <si>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</si>
  <si>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</si>
  <si>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</si>
  <si>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</si>
  <si>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</si>
  <si>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</si>
  <si>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</si>
  <si>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</si>
  <si>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</si>
  <si>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</si>
  <si>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</si>
  <si>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</si>
  <si>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</si>
  <si>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</si>
  <si>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</si>
  <si>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</si>
  <si>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</si>
  <si>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</si>
  <si>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</si>
  <si>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</si>
  <si>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</si>
  <si>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</si>
  <si>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</si>
  <si>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</si>
  <si>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</si>
  <si>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</si>
  <si>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</si>
  <si>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</si>
  <si>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</si>
  <si>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</si>
  <si>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</si>
  <si>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</si>
  <si>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</si>
  <si>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</si>
  <si>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</si>
  <si>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</si>
  <si>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</si>
  <si>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</si>
  <si>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</si>
  <si>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</si>
  <si>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</si>
  <si>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</si>
  <si>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</si>
  <si>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</si>
  <si>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</si>
  <si>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</si>
  <si>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</si>
  <si>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</si>
  <si>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</si>
  <si>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</si>
  <si>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</si>
  <si>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</si>
  <si>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</si>
  <si>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</si>
  <si>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</si>
  <si>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</si>
  <si>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</si>
  <si>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</si>
  <si>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</si>
  <si>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</si>
  <si>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</si>
  <si>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</si>
  <si>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</si>
  <si>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</si>
  <si>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</si>
  <si>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</si>
  <si>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</si>
  <si>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</si>
  <si>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</si>
  <si>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</si>
  <si>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</si>
  <si>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</si>
  <si>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</si>
  <si>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</si>
  <si>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</si>
  <si>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</si>
  <si>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</si>
  <si>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</si>
  <si>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</si>
  <si>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</si>
  <si>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</si>
  <si>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</si>
  <si>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</si>
  <si>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</si>
  <si>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</si>
  <si>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</si>
  <si>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</si>
  <si>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</si>
  <si>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</si>
  <si>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</si>
  <si>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</si>
  <si>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</si>
  <si>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</si>
  <si>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</si>
  <si>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</si>
  <si>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</si>
  <si>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</si>
  <si>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</si>
  <si>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</si>
  <si>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</si>
  <si>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</si>
  <si>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</si>
  <si>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</si>
  <si>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</si>
  <si>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</si>
  <si>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</si>
  <si>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</si>
  <si>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</si>
  <si>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</si>
  <si>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</si>
  <si>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</si>
  <si>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</si>
  <si>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</si>
  <si>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</si>
  <si>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</si>
  <si>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</si>
  <si>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</si>
  <si>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</si>
  <si>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</si>
  <si>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</si>
  <si>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</si>
  <si>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</si>
  <si>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</si>
  <si>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</si>
  <si>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</si>
  <si>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</si>
  <si>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</si>
  <si>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</si>
  <si>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</si>
  <si>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</si>
  <si>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</si>
  <si>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</si>
  <si>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</si>
  <si>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</si>
  <si>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</si>
  <si>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</si>
  <si>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</si>
  <si>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</si>
  <si>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</si>
  <si>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</si>
  <si>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</si>
  <si>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</si>
  <si>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</si>
  <si>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</si>
  <si>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</si>
  <si>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</si>
  <si>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</si>
  <si>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</si>
  <si>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</si>
  <si>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</si>
  <si>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</si>
  <si>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</si>
  <si>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</si>
  <si>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</si>
  <si>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</si>
  <si>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</si>
  <si>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</si>
  <si>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</si>
  <si>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</si>
  <si>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</si>
  <si>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</si>
  <si>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</si>
  <si>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</si>
  <si>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</si>
  <si>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</si>
  <si>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</si>
  <si>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</si>
  <si>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</si>
  <si>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</si>
  <si>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</si>
  <si>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</si>
  <si>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</si>
  <si>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</si>
  <si>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</si>
  <si>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</si>
  <si>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</si>
  <si>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</si>
  <si>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</si>
  <si>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</si>
  <si>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</si>
  <si>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</si>
  <si>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</si>
  <si>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</si>
  <si>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</si>
  <si>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</si>
  <si>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</si>
  <si>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</si>
  <si>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</si>
  <si>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</si>
  <si>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</si>
  <si>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</si>
  <si>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</si>
  <si>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</si>
  <si>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</si>
  <si>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</si>
  <si>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</si>
  <si>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</si>
  <si>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</si>
  <si>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</si>
  <si>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</si>
  <si>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</si>
  <si>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</si>
  <si>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</si>
  <si>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</si>
  <si>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</si>
  <si>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</si>
  <si>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</si>
  <si>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</si>
  <si>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</si>
  <si>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</si>
  <si>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</si>
  <si>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</si>
  <si>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</si>
  <si>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</si>
  <si>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</si>
  <si>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</si>
  <si>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</si>
  <si>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</si>
  <si>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</si>
  <si>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</si>
  <si>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</si>
  <si>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</si>
  <si>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</si>
  <si>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</si>
  <si>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</si>
  <si>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</si>
  <si>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</si>
  <si>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</si>
  <si>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</si>
  <si>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</si>
  <si>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</si>
  <si>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</si>
  <si>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</si>
  <si>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</si>
  <si>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</si>
  <si>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</si>
  <si>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</si>
  <si>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</si>
  <si>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</si>
  <si>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</si>
  <si>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</si>
  <si>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</si>
  <si>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</si>
  <si>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</si>
  <si>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</si>
  <si>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</si>
  <si>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</si>
  <si>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</si>
  <si>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</si>
  <si>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</si>
  <si>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</si>
  <si>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</si>
  <si>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</si>
  <si>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</si>
  <si>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</si>
  <si>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</si>
  <si>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</si>
  <si>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</si>
  <si>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</si>
  <si>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</si>
  <si>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</si>
  <si>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</si>
  <si>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</si>
  <si>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</si>
  <si>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</si>
  <si>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</si>
  <si>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</si>
  <si>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</si>
  <si>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</si>
  <si>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</si>
  <si>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</si>
  <si>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</si>
  <si>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</si>
  <si>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</si>
  <si>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</si>
  <si>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</si>
  <si>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</si>
  <si>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</si>
  <si>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</si>
  <si>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</si>
  <si>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</si>
  <si>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</si>
  <si>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</si>
  <si>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</si>
  <si>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</si>
  <si>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</si>
  <si>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</si>
  <si>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</si>
  <si>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</si>
  <si>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</si>
  <si>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</si>
  <si>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</si>
  <si>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</si>
  <si>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</si>
  <si>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</si>
  <si>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</si>
  <si>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</si>
  <si>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</si>
  <si>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</si>
  <si>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</si>
  <si>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</si>
  <si>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</si>
  <si>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</si>
  <si>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</si>
  <si>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</si>
  <si>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</si>
  <si>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</si>
  <si>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</si>
  <si>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</si>
  <si>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</si>
  <si>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</si>
  <si>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</si>
  <si>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</si>
  <si>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</si>
  <si>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</si>
  <si>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</si>
  <si>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</si>
  <si>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</si>
  <si>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</si>
  <si>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</si>
  <si>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</si>
  <si>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</si>
  <si>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</si>
  <si>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</si>
  <si>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</si>
  <si>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</si>
  <si>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</si>
  <si>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</si>
  <si>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</si>
  <si>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</si>
  <si>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</si>
  <si>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</si>
  <si>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</si>
  <si>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</si>
  <si>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</si>
  <si>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</si>
  <si>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</si>
  <si>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</si>
  <si>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</si>
  <si>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</si>
  <si>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</si>
  <si>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</si>
  <si>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</si>
  <si>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</si>
  <si>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</si>
  <si>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</si>
  <si>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</si>
  <si>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</si>
  <si>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</si>
  <si>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</si>
  <si>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</si>
  <si>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</si>
  <si>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</si>
  <si>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</si>
  <si>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</si>
  <si>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</si>
  <si>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</si>
  <si>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</si>
  <si>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</si>
  <si>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</si>
  <si>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</si>
  <si>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</si>
  <si>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</si>
  <si>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</si>
  <si>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</si>
  <si>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</si>
  <si>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</si>
  <si>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</si>
  <si>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</si>
  <si>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</si>
  <si>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</si>
  <si>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</si>
  <si>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</si>
  <si>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</si>
  <si>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</si>
  <si>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</si>
  <si>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</si>
  <si>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</si>
  <si>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</si>
  <si>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</si>
  <si>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</si>
  <si>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</si>
  <si>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</si>
  <si>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</si>
  <si>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</si>
  <si>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</si>
  <si>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</si>
  <si>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</si>
  <si>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</si>
  <si>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</si>
  <si>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</si>
  <si>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</si>
  <si>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</si>
  <si>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</si>
  <si>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</si>
  <si>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</si>
  <si>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</si>
  <si>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</si>
  <si>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</si>
  <si>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</si>
  <si>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</si>
  <si>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</si>
  <si>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</si>
  <si>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</si>
  <si>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</si>
  <si>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</si>
  <si>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</si>
  <si>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</si>
  <si>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</si>
  <si>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</si>
  <si>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</si>
  <si>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</si>
  <si>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</si>
  <si>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</si>
  <si>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</si>
  <si>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</si>
  <si>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</si>
  <si>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</si>
  <si>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</si>
  <si>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</si>
  <si>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</si>
  <si>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</si>
  <si>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</si>
  <si>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</si>
  <si>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</si>
  <si>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</si>
  <si>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</si>
  <si>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</si>
  <si>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</si>
  <si>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</si>
  <si>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</si>
  <si>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</si>
  <si>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</si>
  <si>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</si>
  <si>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</si>
  <si>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</si>
  <si>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</si>
  <si>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</si>
  <si>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</si>
  <si>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</si>
  <si>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</si>
  <si>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</si>
  <si>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</si>
  <si>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</si>
  <si>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</si>
  <si>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</si>
  <si>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</si>
  <si>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</si>
  <si>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</si>
  <si>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</si>
  <si>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</si>
  <si>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</si>
  <si>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</si>
  <si>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</si>
  <si>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</si>
  <si>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</si>
  <si>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</si>
  <si>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</si>
  <si>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</si>
  <si>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</si>
  <si>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</si>
  <si>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</si>
  <si>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</si>
  <si>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</si>
  <si>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</si>
  <si>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</si>
  <si>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</si>
  <si>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</si>
  <si>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</si>
  <si>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</si>
  <si>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</si>
  <si>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</si>
  <si>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</si>
  <si>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</si>
  <si>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</si>
  <si>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</si>
  <si>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</si>
  <si>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</si>
  <si>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</si>
  <si>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</si>
  <si>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</si>
  <si>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</si>
  <si>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</si>
  <si>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</si>
  <si>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</si>
  <si>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</si>
  <si>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</si>
  <si>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</si>
  <si>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</si>
  <si>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</si>
  <si>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</si>
  <si>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</si>
  <si>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</si>
  <si>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</si>
  <si>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</si>
  <si>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</si>
  <si>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</si>
  <si>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</si>
  <si>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</si>
  <si>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</si>
  <si>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</si>
  <si>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</si>
  <si>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</si>
  <si>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</si>
  <si>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</si>
  <si>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</si>
  <si>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</si>
  <si>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</si>
  <si>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</si>
  <si>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</si>
  <si>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</si>
  <si>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</si>
  <si>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</si>
  <si>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</si>
  <si>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</si>
  <si>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</si>
  <si>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</si>
  <si>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</si>
  <si>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</si>
  <si>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</si>
  <si>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</si>
  <si>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</si>
  <si>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</si>
  <si>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</si>
  <si>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</si>
  <si>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</si>
  <si>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</si>
  <si>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</si>
  <si>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</si>
  <si>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</si>
  <si>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</si>
  <si>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</si>
  <si>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</si>
  <si>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</si>
  <si>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</si>
  <si>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</si>
  <si>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</si>
  <si>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</si>
  <si>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</si>
  <si>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</si>
  <si>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</si>
  <si>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</si>
  <si>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</si>
  <si>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</si>
  <si>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</si>
  <si>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</si>
  <si>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</si>
  <si>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</si>
  <si>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</si>
  <si>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</si>
  <si>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</si>
  <si>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</si>
  <si>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</si>
  <si>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</si>
  <si>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</si>
  <si>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</si>
  <si>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</si>
  <si>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</si>
  <si>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</si>
  <si>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</si>
  <si>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</si>
  <si>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</si>
  <si>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</si>
  <si>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</si>
  <si>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</si>
  <si>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</si>
  <si>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</si>
  <si>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</si>
  <si>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</si>
  <si>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</si>
  <si>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</si>
  <si>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</si>
  <si>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</si>
  <si>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</si>
  <si>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</si>
  <si>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</si>
  <si>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</si>
  <si>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</si>
  <si>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</si>
  <si>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</si>
  <si>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</si>
  <si>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</si>
  <si>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</si>
  <si>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</si>
  <si>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</si>
  <si>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</si>
  <si>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</si>
  <si>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</si>
  <si>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</si>
  <si>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</si>
  <si>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</si>
  <si>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</si>
  <si>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</si>
  <si>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</si>
  <si>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</si>
  <si>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</si>
  <si>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</si>
  <si>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</si>
  <si>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</si>
  <si>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</si>
  <si>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</si>
  <si>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</si>
  <si>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</si>
  <si>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</si>
  <si>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</si>
  <si>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</si>
  <si>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</si>
  <si>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</si>
  <si>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</si>
  <si>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</si>
  <si>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</si>
  <si>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</si>
  <si>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</si>
  <si>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</si>
  <si>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</si>
  <si>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</si>
  <si>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</si>
  <si>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</si>
  <si>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</si>
  <si>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</si>
  <si>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</si>
  <si>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</si>
  <si>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</si>
  <si>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</si>
  <si>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</si>
  <si>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</si>
  <si>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</si>
  <si>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</si>
  <si>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</si>
  <si>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</si>
  <si>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</si>
  <si>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</si>
  <si>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</si>
  <si>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</si>
  <si>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</si>
  <si>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</si>
  <si>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</si>
  <si>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</si>
  <si>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</si>
  <si>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</si>
  <si>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</si>
  <si>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</si>
  <si>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</si>
  <si>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</si>
  <si>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</si>
  <si>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</si>
  <si>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</si>
  <si>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</si>
  <si>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</si>
  <si>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</si>
  <si>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</si>
  <si>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</si>
  <si>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</si>
  <si>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</si>
  <si>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</si>
  <si>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</si>
  <si>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</si>
  <si>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</si>
  <si>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</si>
  <si>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</si>
  <si>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</si>
  <si>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</si>
  <si>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</si>
  <si>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</si>
  <si>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</si>
  <si>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</si>
  <si>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</si>
  <si>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</si>
  <si>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</si>
  <si>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</si>
  <si>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</si>
  <si>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</si>
  <si>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</si>
  <si>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</si>
  <si>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</si>
  <si>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</si>
  <si>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</si>
  <si>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</si>
  <si>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</si>
  <si>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</si>
  <si>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</si>
  <si>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</si>
  <si>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</si>
  <si>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</si>
  <si>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</si>
  <si>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</si>
  <si>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</si>
  <si>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</si>
  <si>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</si>
  <si>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</si>
  <si>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</si>
  <si>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</si>
  <si>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</si>
  <si>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</si>
  <si>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</si>
  <si>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</si>
  <si>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</si>
  <si>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</si>
  <si>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</si>
  <si>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</si>
  <si>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</si>
  <si>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</si>
  <si>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</si>
  <si>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</si>
  <si>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</si>
  <si>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</si>
  <si>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</si>
  <si>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</si>
  <si>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</si>
  <si>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</si>
  <si>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</si>
  <si>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</si>
  <si>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</si>
  <si>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</si>
  <si>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</si>
  <si>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</si>
  <si>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</si>
  <si>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</si>
  <si>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</si>
  <si>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</si>
  <si>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</si>
  <si>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</si>
  <si>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</si>
  <si>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</si>
  <si>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</si>
  <si>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</si>
  <si>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</si>
  <si>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</si>
  <si>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</si>
  <si>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</si>
  <si>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</si>
  <si>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</si>
  <si>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</si>
  <si>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</si>
  <si>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</si>
  <si>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</si>
  <si>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</si>
  <si>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</si>
  <si>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</si>
  <si>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</si>
  <si>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</si>
  <si>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</si>
  <si>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</si>
  <si>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</si>
  <si>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</si>
  <si>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</si>
  <si>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</si>
  <si>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</si>
  <si>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</si>
  <si>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</si>
  <si>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</si>
  <si>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</si>
  <si>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</si>
  <si>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</si>
  <si>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</si>
  <si>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</si>
  <si>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</si>
  <si>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</si>
  <si>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</si>
  <si>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</si>
  <si>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</si>
  <si>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</si>
  <si>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</si>
  <si>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</si>
  <si>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</si>
  <si>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</si>
  <si>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</si>
  <si>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</si>
  <si>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</si>
  <si>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</si>
  <si>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</si>
  <si>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</si>
  <si>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</si>
  <si>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</si>
  <si>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</si>
  <si>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</si>
  <si>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</si>
  <si>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</si>
  <si>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</si>
  <si>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</si>
  <si>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</si>
  <si>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</si>
  <si>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</si>
  <si>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</si>
  <si>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</si>
  <si>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</si>
  <si>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</si>
  <si>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</si>
  <si>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</si>
  <si>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</si>
  <si>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</si>
  <si>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</si>
  <si>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</si>
  <si>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</si>
  <si>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</si>
  <si>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</si>
  <si>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</si>
  <si>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</si>
  <si>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</si>
  <si>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</si>
  <si>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</si>
  <si>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</si>
  <si>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</si>
  <si>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</si>
  <si>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</si>
  <si>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</si>
  <si>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</si>
  <si>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</si>
  <si>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</si>
  <si>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</si>
  <si>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</si>
  <si>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</si>
  <si>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</si>
  <si>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</si>
  <si>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</si>
  <si>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</si>
  <si>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</si>
  <si>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</si>
  <si>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</si>
  <si>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</si>
  <si>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</si>
  <si>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</si>
  <si>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</si>
  <si>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</si>
  <si>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</si>
  <si>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</si>
  <si>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</si>
  <si>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</si>
  <si>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</si>
  <si>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</si>
  <si>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</si>
  <si>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</si>
  <si>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</si>
  <si>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</si>
  <si>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</si>
  <si>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</si>
  <si>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</si>
  <si>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</si>
  <si>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</si>
  <si>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</si>
  <si>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</si>
  <si>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</si>
  <si>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</si>
  <si>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</si>
  <si>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</si>
  <si>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</si>
  <si>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</si>
  <si>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</si>
  <si>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</si>
  <si>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</si>
  <si>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</si>
  <si>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</si>
  <si>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</si>
  <si>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</si>
  <si>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</si>
  <si>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</si>
  <si>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</si>
  <si>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</si>
  <si>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</si>
  <si>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</si>
  <si>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</si>
  <si>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</si>
  <si>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</si>
  <si>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</si>
  <si>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</si>
  <si>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</si>
  <si>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</si>
  <si>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</si>
  <si>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</si>
  <si>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</si>
  <si>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</si>
  <si>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</si>
  <si>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</si>
  <si>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</si>
  <si>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</si>
  <si>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</si>
  <si>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</si>
  <si>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</si>
  <si>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</si>
  <si>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</si>
  <si>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</si>
  <si>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</si>
  <si>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</si>
  <si>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</si>
  <si>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</si>
  <si>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</si>
  <si>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</si>
  <si>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</si>
  <si>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</si>
  <si>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</si>
  <si>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</si>
  <si>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</si>
  <si>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</si>
  <si>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</si>
  <si>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</si>
  <si>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</si>
  <si>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</si>
  <si>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</si>
  <si>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</si>
  <si>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</si>
  <si>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</si>
  <si>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</si>
  <si>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</si>
  <si>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</si>
  <si>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</si>
  <si>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</si>
  <si>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</si>
  <si>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</si>
  <si>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</si>
  <si>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</si>
  <si>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</si>
  <si>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</si>
  <si>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</si>
  <si>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</si>
  <si>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</si>
  <si>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</si>
  <si>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</si>
  <si>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</si>
  <si>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</si>
  <si>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</si>
  <si>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</si>
  <si>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</si>
  <si>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</si>
  <si>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</si>
  <si>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</si>
  <si>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</si>
  <si>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</si>
  <si>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</si>
  <si>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</si>
  <si>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</si>
  <si>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</si>
  <si>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</si>
  <si>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</si>
  <si>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</si>
  <si>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</si>
  <si>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</si>
  <si>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</si>
  <si>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</si>
  <si>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</si>
  <si>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</si>
  <si>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</si>
  <si>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</si>
  <si>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</si>
  <si>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</si>
  <si>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</si>
  <si>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</si>
  <si>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</si>
  <si>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</si>
  <si>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</si>
  <si>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</si>
  <si>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</si>
  <si>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</si>
  <si>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</si>
  <si>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</si>
  <si>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</si>
  <si>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</si>
  <si>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</si>
  <si>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</si>
  <si>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</si>
  <si>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</si>
  <si>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</si>
  <si>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</si>
  <si>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</si>
  <si>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</si>
  <si>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</si>
  <si>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</si>
  <si>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</si>
  <si>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</si>
  <si>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</si>
  <si>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</si>
  <si>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</si>
  <si>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</si>
  <si>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</si>
  <si>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</si>
  <si>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</si>
  <si>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</si>
  <si>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</si>
  <si>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</si>
  <si>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</si>
  <si>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</si>
  <si>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</si>
  <si>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</si>
  <si>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</si>
  <si>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</si>
  <si>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</si>
  <si>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</si>
  <si>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</si>
  <si>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</si>
  <si>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</si>
  <si>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</si>
  <si>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</si>
  <si>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</si>
  <si>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</si>
  <si>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</si>
  <si>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</si>
  <si>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</si>
  <si>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</si>
  <si>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</si>
  <si>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</si>
  <si>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</si>
  <si>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</si>
  <si>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</si>
  <si>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</si>
  <si>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</si>
  <si>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</si>
  <si>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</si>
  <si>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</si>
  <si>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</si>
  <si>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</si>
  <si>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</si>
  <si>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</si>
  <si>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</si>
  <si>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</si>
  <si>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</si>
  <si>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</si>
  <si>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</si>
  <si>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</si>
  <si>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</si>
  <si>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</si>
  <si>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</si>
  <si>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</si>
  <si>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</si>
  <si>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</si>
  <si>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</si>
  <si>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</si>
  <si>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</si>
  <si>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</si>
  <si>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</si>
  <si>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</si>
  <si>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</si>
  <si>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</si>
  <si>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</si>
  <si>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</si>
  <si>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</si>
  <si>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</si>
  <si>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</si>
  <si>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</si>
  <si>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</si>
  <si>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</si>
  <si>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</si>
  <si>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</si>
  <si>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</si>
  <si>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</si>
  <si>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</si>
  <si>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</si>
  <si>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</si>
  <si>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</si>
  <si>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</si>
  <si>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</si>
  <si>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</si>
  <si>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</si>
  <si>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</si>
  <si>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</si>
  <si>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</si>
  <si>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</si>
  <si>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</si>
  <si>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</si>
  <si>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</si>
  <si>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</si>
  <si>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</si>
  <si>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</si>
  <si>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</si>
  <si>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</si>
  <si>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</si>
  <si>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</si>
  <si>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</si>
  <si>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</si>
  <si>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</si>
  <si>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</si>
  <si>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</si>
  <si>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</si>
  <si>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</si>
  <si>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</si>
  <si>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</si>
  <si>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</si>
  <si>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</si>
  <si>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</si>
  <si>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</si>
  <si>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</si>
  <si>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</si>
  <si>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</si>
  <si>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</si>
  <si>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</si>
  <si>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</si>
  <si>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</si>
  <si>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</si>
  <si>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</si>
  <si>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</si>
  <si>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</si>
  <si>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</si>
  <si>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</si>
  <si>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</si>
  <si>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</si>
  <si>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</si>
  <si>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</si>
  <si>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</si>
  <si>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</si>
  <si>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</si>
  <si>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</si>
  <si>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</si>
  <si>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</si>
  <si>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</si>
  <si>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</si>
  <si>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</si>
  <si>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</si>
  <si>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</si>
  <si>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</si>
  <si>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</si>
  <si>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</si>
  <si>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</si>
  <si>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</si>
  <si>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</si>
  <si>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</si>
  <si>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</si>
  <si>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</si>
  <si>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</si>
  <si>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</si>
  <si>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</si>
  <si>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</si>
  <si>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</si>
  <si>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</si>
  <si>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</si>
  <si>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</si>
  <si>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</si>
  <si>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</si>
  <si>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</si>
  <si>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</si>
  <si>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</si>
  <si>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</si>
  <si>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</si>
  <si>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</si>
  <si>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</si>
  <si>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</si>
  <si>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</si>
  <si>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</si>
  <si>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</si>
  <si>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</si>
  <si>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</si>
  <si>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</si>
  <si>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</si>
  <si>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</si>
  <si>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</si>
  <si>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</si>
  <si>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</si>
  <si>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</si>
  <si>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</si>
  <si>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</si>
  <si>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</si>
  <si>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</si>
  <si>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</si>
  <si>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</si>
  <si>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</si>
  <si>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</si>
  <si>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</si>
  <si>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</si>
  <si>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</si>
  <si>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</si>
  <si>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</si>
  <si>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</si>
  <si>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</si>
  <si>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</si>
  <si>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</si>
  <si>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</si>
  <si>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</si>
  <si>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</si>
  <si>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</si>
  <si>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</si>
  <si>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</si>
  <si>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</si>
  <si>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</si>
  <si>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</si>
  <si>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</si>
  <si>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</si>
  <si>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</si>
  <si>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</si>
  <si>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</si>
  <si>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</si>
  <si>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</si>
  <si>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</si>
  <si>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</si>
  <si>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</si>
  <si>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</si>
  <si>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</si>
  <si>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</si>
  <si>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</si>
  <si>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</si>
  <si>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</si>
  <si>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</si>
  <si>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</si>
  <si>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</si>
  <si>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</si>
  <si>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</si>
  <si>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</si>
  <si>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</si>
  <si>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</si>
  <si>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</si>
  <si>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</si>
  <si>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</si>
  <si>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</si>
  <si>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</si>
  <si>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</si>
  <si>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</si>
  <si>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</si>
  <si>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</si>
  <si>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</si>
  <si>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</si>
  <si>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</si>
  <si>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</si>
  <si>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</si>
  <si>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</si>
  <si>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</si>
  <si>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</si>
  <si>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</si>
  <si>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</si>
  <si>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</si>
  <si>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</si>
  <si>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</si>
  <si>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</si>
  <si>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</si>
  <si>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</si>
  <si>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</si>
  <si>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</si>
  <si>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</si>
  <si>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</si>
  <si>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</si>
  <si>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</si>
  <si>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</si>
  <si>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</si>
  <si>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</si>
  <si>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</si>
  <si>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</si>
  <si>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</si>
  <si>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</si>
  <si>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</si>
  <si>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</si>
  <si>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</si>
  <si>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</si>
  <si>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</si>
  <si>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</si>
  <si>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</si>
  <si>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</si>
  <si>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</si>
  <si>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</si>
  <si>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</si>
  <si>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</si>
  <si>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</si>
  <si>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</si>
  <si>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</si>
  <si>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</si>
  <si>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</si>
  <si>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</si>
  <si>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</si>
  <si>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</si>
  <si>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</si>
  <si>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</si>
  <si>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</si>
  <si>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</si>
  <si>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</si>
  <si>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</si>
  <si>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</si>
  <si>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</si>
  <si>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</si>
  <si>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</si>
  <si>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</si>
  <si>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</si>
  <si>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</si>
  <si>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</si>
  <si>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</si>
  <si>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</si>
  <si>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</si>
  <si>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</si>
  <si>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</si>
  <si>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</si>
  <si>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</si>
  <si>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</si>
  <si>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</si>
  <si>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</si>
  <si>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</si>
  <si>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</si>
  <si>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</si>
  <si>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</si>
  <si>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</si>
  <si>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</si>
  <si>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</si>
  <si>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</si>
  <si>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</si>
  <si>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</si>
  <si>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</si>
  <si>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</si>
  <si>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</si>
  <si>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</si>
  <si>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</si>
  <si>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</si>
  <si>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</si>
  <si>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</si>
  <si>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</si>
  <si>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</si>
  <si>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</si>
  <si>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</si>
  <si>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</si>
  <si>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</si>
  <si>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</si>
  <si>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</si>
  <si>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</si>
  <si>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</si>
  <si>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</si>
  <si>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</si>
  <si>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</si>
  <si>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</si>
  <si>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</si>
  <si>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</si>
  <si>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</si>
  <si>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</si>
  <si>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</si>
  <si>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</si>
  <si>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</si>
  <si>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</si>
  <si>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</si>
  <si>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</si>
  <si>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</si>
  <si>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</si>
  <si>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</si>
  <si>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</si>
  <si>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</si>
  <si>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</si>
  <si>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</si>
  <si>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</si>
  <si>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</si>
  <si>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</si>
  <si>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</si>
  <si>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</si>
  <si>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</si>
  <si>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</si>
  <si>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</si>
  <si>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</si>
  <si>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</si>
  <si>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</si>
  <si>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</si>
  <si>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</si>
  <si>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</si>
  <si>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</si>
  <si>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</si>
  <si>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</si>
  <si>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</si>
  <si>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</si>
  <si>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</si>
  <si>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</si>
  <si>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</si>
  <si>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</si>
  <si>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</si>
  <si>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</si>
  <si>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</si>
  <si>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</si>
  <si>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</si>
  <si>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</si>
  <si>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</si>
  <si>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</si>
  <si>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</si>
  <si>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</si>
  <si>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</si>
  <si>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</si>
  <si>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</si>
  <si>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</si>
  <si>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</si>
  <si>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</si>
  <si>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</si>
  <si>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</si>
  <si>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</si>
  <si>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</si>
  <si>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</si>
  <si>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</si>
  <si>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</si>
  <si>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</si>
  <si>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</si>
  <si>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</si>
  <si>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</si>
  <si>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</si>
  <si>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</si>
  <si>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</si>
  <si>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</si>
  <si>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</si>
  <si>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</si>
  <si>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</si>
  <si>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</si>
  <si>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</si>
  <si>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</si>
  <si>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</si>
  <si>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</si>
  <si>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</si>
  <si>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</si>
  <si>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</si>
  <si>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</si>
  <si>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</si>
  <si>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</si>
  <si>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</si>
  <si>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</si>
  <si>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</si>
  <si>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</si>
  <si>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</si>
  <si>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</si>
  <si>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</si>
  <si>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</si>
  <si>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</si>
  <si>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</si>
  <si>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</si>
  <si>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</si>
  <si>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</si>
  <si>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</si>
  <si>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</si>
  <si>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</si>
  <si>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</si>
  <si>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</si>
  <si>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</si>
  <si>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</si>
  <si>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</si>
  <si>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</si>
  <si>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</si>
  <si>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</si>
  <si>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</si>
  <si>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</si>
  <si>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</si>
  <si>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</si>
  <si>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</si>
  <si>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</si>
  <si>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</si>
  <si>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</si>
  <si>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</si>
  <si>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</si>
  <si>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</si>
  <si>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</si>
  <si>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</si>
  <si>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</si>
  <si>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</si>
  <si>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</si>
  <si>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</si>
  <si>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</si>
  <si>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</si>
  <si>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</si>
  <si>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</si>
  <si>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</si>
  <si>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</si>
  <si>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</si>
  <si>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</si>
  <si>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</si>
  <si>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</si>
  <si>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</si>
  <si>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</si>
  <si>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</si>
  <si>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</si>
  <si>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</si>
  <si>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</si>
  <si>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</si>
  <si>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</si>
  <si>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</si>
  <si>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</si>
  <si>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</si>
  <si>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</si>
  <si>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</si>
  <si>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</si>
  <si>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</si>
  <si>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</si>
  <si>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</si>
  <si>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</si>
  <si>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</si>
  <si>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</si>
  <si>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</si>
  <si>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</si>
  <si>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</si>
  <si>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</si>
  <si>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</si>
  <si>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</si>
  <si>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</si>
  <si>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</si>
  <si>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</si>
  <si>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</si>
  <si>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</si>
  <si>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</si>
  <si>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</si>
  <si>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</si>
  <si>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</si>
  <si>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</si>
  <si>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</si>
  <si>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</si>
  <si>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</si>
  <si>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</si>
  <si>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</si>
  <si>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</si>
  <si>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</si>
  <si>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</si>
  <si>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</si>
  <si>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</si>
  <si>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</si>
  <si>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</si>
  <si>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</si>
  <si>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</si>
  <si>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</si>
  <si>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</si>
  <si>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</si>
  <si>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</si>
  <si>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</si>
  <si>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</si>
  <si>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</si>
  <si>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</si>
  <si>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</si>
  <si>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</si>
  <si>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</si>
  <si>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</si>
  <si>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</si>
  <si>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</si>
  <si>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</si>
  <si>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</si>
  <si>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</si>
  <si>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</si>
  <si>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</si>
  <si>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</si>
  <si>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</si>
  <si>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</si>
  <si>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</si>
  <si>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</si>
  <si>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</si>
  <si>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</si>
  <si>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</si>
  <si>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</si>
  <si>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</si>
  <si>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</si>
  <si>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</si>
  <si>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</si>
  <si>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</si>
  <si>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</si>
  <si>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</si>
  <si>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</si>
  <si>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</si>
  <si>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</si>
  <si>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</si>
  <si>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</si>
  <si>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</si>
  <si>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</si>
  <si>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</si>
  <si>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</si>
  <si>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</si>
  <si>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</si>
  <si>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</si>
  <si>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</si>
  <si>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</si>
  <si>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</si>
  <si>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</si>
  <si>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</si>
  <si>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</si>
  <si>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</si>
  <si>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</si>
  <si>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</si>
  <si>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</si>
  <si>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</si>
  <si>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</si>
  <si>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</si>
  <si>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</si>
  <si>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</si>
  <si>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</si>
  <si>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</si>
  <si>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</si>
  <si>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</si>
  <si>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</si>
  <si>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</si>
  <si>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</si>
  <si>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</si>
  <si>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</si>
  <si>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</si>
  <si>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</si>
  <si>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</si>
  <si>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</si>
  <si>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</si>
  <si>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</si>
  <si>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</si>
  <si>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</si>
  <si>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</si>
  <si>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</si>
  <si>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</si>
  <si>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</si>
  <si>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</si>
  <si>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</si>
  <si>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</si>
  <si>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</si>
  <si>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</si>
  <si>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</si>
  <si>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</si>
  <si>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</si>
  <si>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</si>
  <si>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</si>
  <si>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</si>
  <si>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</si>
  <si>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</si>
  <si>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</si>
  <si>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</si>
  <si>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</si>
  <si>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</si>
  <si>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</si>
  <si>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</si>
  <si>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</si>
  <si>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</si>
  <si>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</si>
  <si>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</si>
  <si>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</si>
  <si>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</si>
  <si>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</si>
  <si>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</si>
  <si>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</si>
  <si>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</si>
  <si>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</si>
  <si>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</si>
  <si>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</si>
  <si>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</si>
  <si>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</si>
  <si>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</si>
  <si>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</si>
  <si>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</si>
  <si>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</si>
  <si>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</si>
  <si>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</si>
  <si>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</si>
  <si>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</si>
  <si>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</si>
  <si>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</si>
  <si>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</si>
  <si>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</si>
  <si>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</si>
  <si>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</si>
  <si>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</si>
  <si>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</si>
  <si>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</si>
  <si>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</si>
  <si>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</si>
  <si>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</si>
  <si>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</si>
  <si>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</si>
  <si>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</si>
  <si>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</si>
  <si>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</si>
  <si>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</si>
  <si>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</si>
  <si>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</si>
  <si>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</si>
  <si>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</si>
  <si>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</si>
  <si>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</si>
  <si>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</si>
  <si>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</si>
  <si>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</si>
  <si>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</si>
  <si>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</si>
  <si>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</si>
  <si>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</si>
  <si>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</si>
  <si>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</si>
  <si>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</si>
  <si>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</si>
  <si>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</si>
  <si>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</si>
  <si>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</si>
  <si>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</si>
  <si>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</si>
  <si>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</si>
  <si>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</si>
  <si>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</si>
  <si>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</si>
  <si>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</si>
  <si>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</si>
  <si>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</si>
  <si>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</si>
  <si>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</si>
  <si>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</si>
  <si>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</si>
  <si>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</si>
  <si>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</si>
  <si>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</si>
  <si>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</si>
  <si>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</si>
  <si>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</si>
  <si>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</si>
  <si>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</si>
  <si>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</si>
  <si>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</si>
  <si>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</si>
  <si>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</si>
  <si>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</si>
  <si>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</si>
  <si>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</si>
  <si>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</si>
  <si>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</si>
  <si>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</si>
  <si>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</si>
  <si>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</si>
  <si>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</si>
  <si>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</si>
  <si>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</si>
  <si>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</si>
  <si>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</si>
  <si>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</si>
  <si>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</si>
  <si>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</si>
  <si>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</si>
  <si>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</si>
  <si>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</si>
  <si>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</si>
  <si>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</si>
  <si>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</si>
  <si>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</si>
  <si>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</si>
  <si>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</si>
  <si>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</si>
  <si>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</si>
  <si>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</si>
  <si>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</si>
  <si>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</si>
  <si>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</si>
  <si>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</si>
  <si>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</si>
  <si>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</si>
  <si>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</si>
  <si>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</si>
  <si>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</si>
  <si>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</si>
  <si>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</si>
  <si>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</si>
  <si>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</si>
  <si>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</si>
  <si>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</si>
  <si>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</si>
  <si>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</si>
  <si>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</si>
  <si>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</si>
  <si>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</si>
  <si>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</si>
  <si>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</si>
  <si>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</si>
  <si>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</si>
  <si>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</si>
  <si>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</si>
  <si>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</si>
  <si>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</si>
  <si>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</si>
  <si>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</si>
  <si>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</si>
  <si>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</si>
  <si>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</si>
  <si>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</si>
  <si>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</si>
  <si>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</si>
  <si>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</si>
  <si>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</si>
  <si>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</si>
  <si>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</si>
  <si>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</si>
  <si>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</si>
  <si>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</si>
  <si>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</si>
  <si>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</si>
  <si>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</si>
  <si>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</si>
  <si>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</si>
  <si>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</si>
  <si>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</si>
  <si>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</si>
  <si>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</si>
  <si>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</si>
  <si>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</si>
  <si>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</si>
  <si>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</si>
  <si>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</si>
  <si>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</si>
  <si>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</si>
  <si>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</si>
  <si>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</si>
  <si>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</si>
  <si>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</si>
  <si>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</si>
  <si>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</si>
  <si>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</si>
  <si>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</si>
  <si>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</si>
  <si>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</si>
  <si>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</si>
  <si>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</si>
  <si>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</si>
  <si>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</si>
  <si>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</si>
  <si>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</si>
  <si>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</si>
  <si>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</si>
  <si>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</si>
  <si>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</si>
  <si>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</si>
  <si>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</si>
  <si>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</si>
  <si>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</si>
  <si>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</si>
  <si>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</si>
  <si>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</si>
  <si>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</si>
  <si>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</si>
  <si>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</si>
  <si>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</si>
  <si>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</si>
  <si>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</si>
  <si>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</si>
  <si>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</si>
  <si>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</si>
  <si>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</si>
  <si>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</si>
  <si>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</si>
  <si>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</si>
  <si>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</si>
  <si>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</si>
  <si>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</si>
  <si>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</si>
  <si>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</si>
  <si>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</si>
  <si>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</si>
  <si>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</si>
  <si>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</si>
  <si>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</si>
  <si>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</si>
  <si>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</si>
  <si>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</si>
  <si>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</si>
  <si>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</si>
  <si>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</si>
  <si>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</si>
  <si>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</si>
  <si>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</si>
  <si>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</si>
  <si>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</si>
  <si>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</si>
  <si>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</si>
  <si>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</si>
  <si>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</si>
  <si>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</si>
  <si>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</si>
  <si>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</si>
  <si>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</si>
  <si>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</si>
  <si>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</si>
  <si>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</si>
  <si>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</si>
  <si>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</si>
  <si>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</si>
  <si>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</si>
  <si>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</si>
  <si>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</si>
  <si>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</si>
  <si>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</si>
  <si>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</si>
  <si>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</si>
  <si>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</si>
  <si>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</si>
  <si>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</si>
  <si>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</si>
  <si>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</si>
  <si>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</si>
  <si>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</si>
  <si>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</si>
  <si>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</si>
  <si>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</si>
  <si>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</si>
  <si>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</si>
  <si>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</si>
  <si>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</si>
  <si>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</si>
  <si>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</si>
  <si>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</si>
  <si>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</si>
  <si>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</si>
  <si>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</si>
  <si>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</si>
  <si>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</si>
  <si>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</si>
  <si>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</si>
  <si>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</si>
  <si>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</si>
  <si>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</si>
  <si>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</si>
  <si>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</si>
  <si>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</si>
  <si>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</si>
  <si>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</si>
  <si>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</si>
  <si>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</si>
  <si>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</si>
  <si>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</si>
  <si>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</si>
  <si>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</si>
  <si>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</si>
  <si>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</si>
  <si>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</si>
  <si>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</si>
  <si>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</si>
  <si>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</si>
  <si>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</si>
  <si>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</si>
  <si>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</si>
  <si>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</si>
  <si>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</si>
  <si>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</si>
  <si>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</si>
  <si>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</si>
  <si>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</si>
  <si>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</si>
  <si>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</si>
  <si>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</si>
  <si>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</si>
  <si>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</si>
  <si>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</si>
  <si>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</si>
  <si>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</si>
  <si>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</si>
  <si>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</si>
  <si>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</si>
  <si>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</si>
  <si>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</si>
  <si>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</si>
  <si>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</si>
  <si>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</si>
  <si>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</si>
  <si>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</si>
  <si>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</si>
  <si>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</si>
  <si>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</si>
  <si>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</si>
  <si>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</si>
  <si>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</si>
  <si>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</si>
  <si>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</si>
  <si>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</si>
  <si>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</si>
  <si>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</si>
  <si>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</si>
  <si>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</si>
  <si>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</si>
  <si>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</si>
  <si>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</si>
  <si>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</si>
  <si>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</si>
  <si>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</si>
  <si>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</si>
  <si>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</si>
  <si>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</si>
  <si>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</si>
  <si>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</si>
  <si>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</si>
  <si>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</si>
  <si>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</si>
  <si>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</si>
  <si>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</si>
  <si>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</si>
  <si>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</si>
  <si>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</si>
  <si>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</si>
  <si>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</si>
  <si>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</si>
  <si>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</si>
  <si>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</si>
  <si>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</si>
  <si>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</si>
  <si>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</si>
  <si>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</si>
  <si>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</si>
  <si>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</si>
  <si>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</si>
  <si>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</si>
  <si>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</si>
  <si>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</si>
  <si>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</si>
  <si>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</si>
  <si>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</si>
  <si>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</si>
  <si>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</si>
  <si>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</si>
  <si>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</si>
  <si>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</si>
  <si>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</si>
  <si>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</si>
  <si>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</si>
  <si>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</si>
  <si>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</si>
  <si>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</si>
  <si>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</si>
  <si>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</si>
  <si>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</si>
  <si>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</si>
  <si>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</si>
  <si>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</si>
  <si>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</si>
  <si>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</si>
  <si>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</si>
  <si>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</si>
  <si>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</si>
  <si>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</si>
  <si>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</si>
  <si>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</si>
  <si>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</si>
  <si>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</si>
  <si>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</si>
  <si>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</si>
  <si>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</si>
  <si>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</si>
  <si>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</si>
  <si>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</si>
  <si>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</si>
  <si>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</si>
  <si>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</si>
  <si>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</si>
  <si>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</si>
  <si>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</si>
  <si>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</si>
  <si>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</si>
  <si>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</si>
  <si>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</si>
  <si>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</si>
  <si>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</si>
  <si>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</si>
  <si>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</si>
  <si>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</si>
  <si>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</si>
  <si>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</si>
  <si>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</si>
  <si>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</si>
  <si>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</si>
  <si>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</si>
  <si>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</si>
  <si>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</si>
  <si>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</si>
  <si>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</si>
  <si>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</si>
  <si>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</si>
  <si>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</si>
  <si>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</si>
  <si>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</si>
  <si>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</si>
  <si>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</si>
  <si>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</si>
  <si>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</si>
  <si>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</si>
  <si>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</si>
  <si>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</si>
  <si>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</si>
  <si>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</si>
  <si>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</si>
  <si>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</si>
  <si>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</si>
  <si>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</si>
  <si>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</si>
  <si>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</si>
  <si>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</si>
  <si>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</si>
  <si>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</si>
  <si>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</si>
  <si>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</si>
  <si>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</si>
  <si>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</si>
  <si>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</si>
  <si>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</si>
  <si>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</si>
  <si>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</si>
  <si>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</si>
  <si>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</si>
  <si>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</si>
  <si>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</si>
  <si>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</si>
  <si>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</si>
  <si>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</si>
  <si>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</si>
  <si>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</si>
  <si>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</si>
  <si>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</si>
  <si>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</si>
  <si>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</si>
  <si>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</si>
  <si>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</si>
  <si>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</si>
  <si>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</si>
  <si>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</si>
  <si>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</si>
  <si>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</si>
  <si>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</si>
  <si>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</si>
  <si>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</si>
  <si>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</si>
  <si>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</si>
  <si>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</si>
  <si>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</si>
  <si>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</si>
  <si>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</si>
  <si>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</si>
  <si>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</si>
  <si>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</si>
  <si>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</si>
  <si>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</si>
  <si>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</si>
  <si>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</si>
  <si>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</si>
  <si>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</si>
  <si>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</si>
  <si>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</si>
  <si>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</si>
  <si>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</si>
  <si>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</si>
  <si>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</si>
  <si>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</si>
  <si>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</si>
  <si>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</si>
  <si>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</si>
  <si>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</si>
  <si>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</si>
  <si>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</si>
  <si>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</si>
  <si>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</si>
  <si>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</si>
  <si>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</si>
  <si>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</si>
  <si>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</si>
  <si>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</si>
  <si>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</si>
  <si>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</si>
  <si>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</si>
  <si>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</si>
  <si>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</si>
  <si>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</si>
  <si>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</si>
  <si>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</si>
  <si>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</si>
  <si>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</si>
  <si>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</si>
  <si>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</si>
  <si>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</si>
  <si>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</si>
  <si>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</si>
  <si>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</si>
  <si>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</si>
  <si>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</si>
  <si>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</si>
  <si>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</si>
  <si>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</si>
  <si>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</si>
  <si>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</si>
  <si>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</si>
  <si>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</si>
  <si>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</si>
  <si>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</si>
  <si>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</si>
  <si>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</si>
  <si>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</si>
  <si>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</si>
  <si>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</si>
  <si>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</si>
  <si>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</si>
  <si>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</si>
  <si>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</si>
  <si>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</si>
  <si>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</si>
  <si>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</si>
  <si>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</si>
  <si>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</si>
  <si>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</si>
  <si>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</si>
  <si>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</si>
  <si>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</si>
  <si>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</si>
  <si>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</si>
  <si>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</si>
  <si>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</si>
  <si>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</si>
  <si>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</si>
  <si>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</si>
  <si>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</si>
  <si>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</si>
  <si>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</si>
  <si>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</si>
  <si>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</si>
  <si>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</si>
  <si>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</si>
  <si>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</si>
  <si>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</si>
  <si>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</si>
  <si>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</si>
  <si>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</si>
  <si>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</si>
  <si>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</si>
  <si>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</si>
  <si>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</si>
  <si>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</si>
  <si>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</si>
  <si>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</si>
  <si>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</si>
  <si>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</si>
  <si>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</si>
  <si>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</si>
  <si>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</si>
  <si>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</si>
  <si>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</si>
  <si>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</si>
  <si>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</si>
  <si>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</si>
  <si>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</si>
  <si>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</si>
  <si>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</si>
  <si>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</si>
  <si>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</si>
  <si>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</si>
  <si>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</si>
  <si>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</si>
  <si>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</si>
  <si>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</si>
  <si>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</si>
  <si>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</si>
  <si>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</si>
  <si>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</si>
  <si>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</si>
  <si>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</si>
  <si>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</si>
  <si>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</si>
  <si>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</si>
  <si>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</si>
  <si>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</si>
  <si>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</si>
  <si>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</si>
  <si>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</si>
  <si>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</si>
  <si>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</si>
  <si>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</si>
  <si>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</si>
  <si>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</si>
  <si>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</si>
  <si>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</si>
  <si>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</si>
  <si>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</si>
  <si>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</si>
  <si>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</si>
  <si>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</si>
  <si>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</si>
  <si>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</si>
  <si>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</si>
  <si>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</si>
  <si>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</si>
  <si>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</si>
  <si>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</si>
  <si>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</si>
  <si>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</si>
  <si>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</si>
  <si>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</si>
  <si>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</si>
  <si>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</si>
  <si>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</si>
  <si>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</si>
  <si>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</si>
  <si>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</si>
  <si>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</si>
  <si>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</si>
  <si>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</si>
  <si>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</si>
  <si>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</si>
  <si>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</si>
  <si>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</si>
  <si>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</si>
  <si>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</si>
  <si>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</si>
  <si>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</si>
  <si>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</si>
  <si>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</si>
  <si>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</si>
  <si>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</si>
  <si>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</si>
  <si>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</si>
  <si>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</si>
  <si>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</si>
  <si>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</si>
  <si>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</si>
  <si>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</si>
  <si>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</si>
  <si>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</si>
  <si>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</si>
  <si>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</si>
  <si>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</si>
  <si>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</si>
  <si>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</si>
  <si>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</si>
  <si>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</si>
  <si>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</si>
  <si>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</si>
  <si>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</si>
  <si>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</si>
  <si>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</si>
  <si>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</si>
  <si>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</si>
  <si>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</si>
  <si>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</si>
  <si>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</si>
  <si>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</si>
  <si>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</si>
  <si>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</si>
  <si>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</si>
  <si>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</si>
  <si>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</si>
  <si>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</si>
  <si>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</si>
  <si>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</si>
  <si>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</si>
  <si>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</si>
  <si>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</si>
  <si>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</si>
  <si>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</si>
  <si>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</si>
  <si>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</si>
  <si>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</si>
  <si>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</si>
  <si>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</si>
  <si>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</si>
  <si>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</si>
  <si>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</si>
  <si>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</si>
  <si>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</si>
  <si>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</si>
  <si>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</si>
  <si>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</si>
  <si>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</si>
  <si>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</si>
  <si>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</si>
  <si>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</si>
  <si>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</si>
  <si>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</si>
  <si>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</si>
  <si>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</si>
  <si>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</si>
  <si>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</si>
  <si>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</si>
  <si>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</si>
  <si>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</si>
  <si>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</si>
  <si>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</si>
  <si>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</si>
  <si>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</si>
  <si>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</si>
  <si>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</si>
  <si>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</si>
  <si>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</si>
  <si>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</si>
  <si>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</si>
  <si>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</si>
  <si>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</si>
  <si>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</si>
  <si>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</si>
  <si>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</si>
  <si>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</si>
  <si>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</si>
  <si>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</si>
  <si>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</si>
  <si>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</si>
  <si>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</si>
  <si>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</si>
  <si>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</si>
  <si>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</si>
  <si>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</si>
  <si>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</si>
  <si>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</si>
  <si>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</si>
  <si>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</si>
  <si>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</si>
  <si>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</si>
  <si>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</si>
  <si>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</si>
  <si>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</si>
  <si>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</si>
  <si>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</si>
  <si>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</si>
  <si>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</si>
  <si>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</si>
  <si>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</si>
  <si>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</si>
  <si>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</si>
  <si>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</si>
  <si>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</si>
  <si>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</si>
  <si>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</si>
  <si>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</si>
  <si>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</si>
  <si>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</si>
  <si>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</si>
  <si>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</si>
  <si>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</si>
  <si>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</si>
  <si>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</si>
  <si>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</si>
  <si>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</si>
  <si>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</si>
  <si>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</si>
  <si>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</si>
  <si>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</si>
  <si>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</si>
  <si>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</si>
  <si>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</si>
  <si>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</si>
  <si>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</si>
  <si>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</si>
  <si>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</si>
  <si>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</si>
  <si>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</si>
  <si>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</si>
  <si>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</si>
  <si>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</si>
  <si>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</si>
  <si>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</si>
  <si>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</si>
  <si>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</si>
  <si>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</si>
  <si>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</si>
  <si>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</si>
  <si>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</si>
  <si>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</si>
  <si>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</si>
  <si>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</si>
  <si>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</si>
  <si>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</si>
  <si>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</si>
  <si>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</si>
  <si>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</si>
  <si>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</si>
  <si>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</si>
  <si>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</si>
  <si>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</si>
  <si>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</si>
  <si>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</si>
  <si>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</si>
  <si>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</si>
  <si>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</si>
  <si>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</si>
  <si>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</si>
  <si>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</si>
  <si>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</si>
  <si>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</si>
  <si>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</si>
  <si>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</si>
  <si>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</si>
  <si>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</si>
  <si>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</si>
  <si>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</si>
  <si>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</si>
  <si>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</si>
  <si>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</si>
  <si>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</si>
  <si>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</si>
  <si>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</si>
  <si>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</si>
  <si>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</si>
  <si>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</si>
  <si>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</si>
  <si>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</si>
  <si>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</si>
  <si>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</si>
  <si>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</si>
  <si>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</si>
  <si>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</si>
  <si>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</si>
  <si>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</si>
  <si>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</si>
  <si>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</si>
  <si>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</si>
  <si>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</si>
  <si>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</si>
  <si>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</si>
  <si>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</si>
  <si>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</si>
  <si>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</si>
  <si>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</si>
  <si>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</si>
  <si>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</si>
  <si>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</si>
  <si>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</si>
  <si>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</si>
  <si>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</si>
  <si>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</si>
  <si>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</si>
  <si>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</si>
  <si>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</si>
  <si>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</si>
  <si>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</si>
  <si>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</si>
  <si>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</si>
  <si>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</si>
  <si>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</si>
  <si>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</si>
  <si>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</si>
  <si>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</si>
  <si>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</si>
  <si>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</si>
  <si>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</si>
  <si>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</si>
  <si>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</si>
  <si>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</si>
  <si>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</si>
  <si>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</si>
  <si>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</si>
  <si>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</si>
  <si>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</si>
  <si>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</si>
  <si>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</si>
  <si>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</si>
  <si>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</si>
  <si>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</si>
  <si>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</si>
  <si>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</si>
  <si>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</si>
  <si>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</si>
  <si>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</si>
  <si>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</si>
  <si>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</si>
  <si>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</si>
  <si>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</si>
  <si>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</si>
  <si>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</si>
  <si>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</si>
  <si>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</si>
  <si>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</si>
  <si>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</si>
  <si>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</si>
  <si>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</si>
  <si>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</si>
  <si>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</si>
  <si>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</si>
  <si>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</si>
  <si>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</si>
  <si>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</si>
  <si>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</si>
  <si>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</si>
  <si>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</si>
  <si>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</si>
  <si>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</si>
  <si>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</si>
  <si>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</si>
  <si>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</si>
  <si>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</si>
  <si>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</si>
  <si>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</si>
  <si>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</si>
  <si>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</si>
  <si>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</si>
  <si>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</si>
  <si>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</si>
  <si>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</si>
  <si>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</si>
  <si>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</si>
  <si>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</si>
  <si>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</si>
  <si>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</si>
  <si>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</si>
  <si>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</si>
  <si>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</si>
  <si>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</si>
  <si>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</si>
  <si>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</si>
  <si>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</si>
  <si>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</si>
  <si>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</si>
  <si>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</si>
  <si>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</si>
  <si>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</si>
  <si>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</si>
  <si>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</si>
  <si>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</si>
  <si>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</si>
  <si>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</si>
  <si>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</si>
  <si>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</si>
  <si>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</si>
  <si>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</si>
  <si>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</si>
  <si>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</si>
  <si>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</si>
  <si>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</si>
  <si>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</si>
  <si>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</si>
  <si>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</si>
  <si>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</si>
  <si>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</si>
  <si>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</si>
  <si>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</si>
  <si>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</si>
  <si>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</si>
  <si>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</si>
  <si>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</si>
  <si>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</si>
  <si>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</si>
  <si>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</si>
  <si>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</si>
  <si>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</si>
  <si>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</si>
  <si>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</si>
  <si>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</si>
  <si>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</si>
  <si>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</si>
  <si>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</si>
  <si>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</si>
  <si>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</si>
  <si>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</si>
  <si>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</si>
  <si>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</si>
  <si>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</si>
  <si>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</si>
  <si>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</si>
  <si>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</si>
  <si>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</si>
  <si>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</si>
  <si>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</si>
  <si>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</si>
  <si>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</si>
  <si>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</si>
  <si>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</si>
  <si>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</si>
  <si>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</si>
  <si>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</si>
  <si>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</si>
  <si>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</si>
  <si>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</si>
  <si>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</si>
  <si>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</si>
  <si>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</si>
  <si>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</si>
  <si>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</si>
  <si>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</si>
  <si>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</si>
  <si>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</si>
  <si>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</si>
  <si>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</si>
  <si>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</si>
  <si>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</si>
  <si>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</si>
  <si>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</si>
  <si>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</si>
  <si>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</si>
  <si>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</si>
  <si>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</si>
  <si>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</si>
  <si>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</si>
  <si>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</si>
  <si>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</si>
  <si>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</si>
  <si>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</si>
  <si>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</si>
  <si>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</si>
  <si>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</si>
  <si>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</si>
  <si>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</si>
  <si>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</si>
  <si>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</si>
  <si>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</si>
  <si>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</si>
  <si>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</si>
  <si>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</si>
  <si>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</si>
  <si>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</si>
  <si>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</si>
  <si>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</si>
  <si>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</si>
  <si>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</si>
  <si>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</si>
  <si>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</si>
  <si>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</si>
  <si>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</si>
  <si>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</si>
  <si>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</si>
  <si>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</si>
  <si>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</si>
  <si>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</si>
  <si>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</si>
  <si>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</si>
  <si>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</si>
  <si>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</si>
  <si>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</si>
  <si>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</si>
  <si>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</si>
  <si>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</si>
  <si>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</si>
  <si>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</si>
  <si>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</si>
  <si>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</si>
  <si>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</si>
  <si>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</si>
  <si>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</si>
  <si>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</si>
  <si>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</si>
  <si>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</si>
  <si>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</si>
  <si>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</si>
  <si>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</si>
  <si>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</si>
  <si>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</si>
  <si>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</si>
  <si>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</si>
  <si>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</si>
  <si>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</si>
  <si>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</si>
  <si>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</si>
  <si>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</si>
  <si>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</si>
  <si>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</si>
  <si>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</si>
  <si>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</si>
  <si>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</si>
  <si>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</si>
  <si>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</si>
  <si>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</si>
  <si>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</si>
  <si>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</si>
  <si>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</si>
  <si>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</si>
  <si>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</si>
  <si>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</si>
  <si>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</si>
  <si>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</si>
  <si>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</si>
  <si>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</si>
  <si>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</si>
  <si>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</si>
  <si>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</si>
  <si>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</si>
  <si>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</si>
  <si>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</si>
  <si>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</si>
  <si>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</si>
  <si>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</si>
  <si>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</si>
  <si>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</si>
  <si>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</si>
  <si>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</si>
  <si>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</si>
  <si>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</si>
  <si>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</si>
  <si>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</si>
  <si>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</si>
  <si>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</si>
  <si>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</si>
  <si>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</si>
  <si>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</si>
  <si>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</si>
  <si>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</si>
  <si>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</si>
  <si>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</si>
  <si>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</si>
  <si>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</si>
  <si>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</si>
  <si>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</si>
  <si>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</si>
  <si>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</si>
  <si>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</si>
  <si>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</si>
  <si>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</si>
  <si>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</si>
  <si>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</si>
  <si>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</si>
  <si>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</si>
  <si>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</si>
  <si>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</si>
  <si>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</si>
  <si>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</si>
  <si>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</si>
  <si>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</si>
  <si>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</si>
  <si>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</si>
  <si>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</si>
  <si>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</si>
  <si>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</si>
  <si>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</si>
  <si>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</si>
  <si>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</si>
  <si>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</si>
  <si>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</si>
  <si>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</si>
  <si>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</si>
  <si>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</si>
  <si>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</si>
  <si>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</si>
  <si>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</si>
  <si>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</si>
  <si>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</si>
  <si>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</si>
  <si>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</si>
  <si>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</si>
  <si>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</si>
  <si>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</si>
  <si>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</si>
  <si>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</si>
  <si>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</si>
  <si>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</si>
  <si>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</si>
  <si>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</si>
  <si>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</si>
  <si>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</si>
  <si>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</si>
  <si>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</si>
  <si>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</si>
  <si>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</si>
  <si>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</si>
  <si>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</si>
  <si>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</si>
  <si>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</si>
  <si>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</si>
  <si>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</si>
  <si>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</si>
  <si>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</si>
  <si>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</si>
  <si>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</si>
  <si>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</si>
  <si>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</si>
  <si>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</si>
  <si>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</si>
  <si>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</si>
  <si>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</si>
  <si>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</si>
  <si>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</si>
  <si>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</si>
  <si>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</si>
  <si>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</si>
  <si>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</si>
  <si>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</si>
  <si>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</si>
  <si>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</si>
  <si>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</si>
  <si>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</si>
  <si>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</si>
  <si>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</si>
  <si>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</si>
  <si>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</si>
  <si>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</si>
  <si>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</si>
  <si>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</si>
  <si>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</si>
  <si>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</si>
  <si>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</si>
  <si>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</si>
  <si>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</si>
  <si>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</si>
  <si>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</si>
  <si>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</si>
  <si>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</si>
  <si>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</si>
  <si>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</si>
  <si>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</si>
  <si>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</si>
  <si>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</si>
  <si>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</si>
  <si>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</si>
  <si>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</si>
  <si>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</si>
  <si>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</si>
  <si>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</si>
  <si>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</si>
  <si>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</si>
  <si>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</si>
  <si>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</si>
  <si>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</si>
  <si>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</si>
  <si>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</si>
  <si>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</si>
  <si>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</si>
  <si>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</si>
  <si>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</si>
  <si>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</si>
  <si>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</si>
  <si>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</si>
  <si>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</si>
  <si>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</si>
  <si>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</si>
  <si>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</si>
  <si>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</si>
  <si>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</si>
  <si>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</si>
  <si>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</si>
  <si>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</si>
  <si>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</si>
  <si>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</si>
  <si>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</si>
  <si>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</si>
  <si>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</si>
  <si>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</si>
  <si>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</si>
  <si>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</si>
  <si>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</si>
  <si>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</si>
  <si>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</si>
  <si>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</si>
  <si>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</si>
  <si>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</si>
  <si>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</si>
  <si>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</si>
  <si>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</si>
  <si>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</si>
  <si>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</si>
  <si>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</si>
  <si>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</si>
  <si>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</si>
  <si>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</si>
  <si>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</si>
  <si>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</si>
  <si>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</si>
  <si>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</si>
  <si>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</si>
  <si>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</si>
  <si>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</si>
  <si>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</si>
  <si>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</si>
  <si>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</si>
  <si>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</si>
  <si>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</si>
  <si>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</si>
  <si>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</si>
  <si>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</si>
  <si>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</si>
  <si>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</si>
  <si>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</si>
  <si>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</si>
  <si>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</si>
  <si>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</si>
  <si>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</si>
  <si>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</si>
  <si>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</si>
  <si>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</si>
  <si>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</si>
  <si>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</si>
  <si>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</si>
  <si>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</si>
  <si>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</si>
  <si>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</si>
  <si>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</si>
  <si>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</si>
  <si>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</si>
  <si>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</si>
  <si>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</si>
  <si>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</si>
  <si>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</si>
  <si>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</si>
  <si>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</si>
  <si>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</si>
  <si>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</si>
  <si>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</si>
  <si>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</si>
  <si>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</si>
  <si>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</si>
  <si>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</si>
  <si>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</si>
  <si>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</si>
  <si>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</si>
  <si>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</si>
  <si>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</si>
  <si>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</si>
  <si>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</si>
  <si>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</si>
  <si>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</si>
  <si>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</si>
  <si>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</si>
  <si>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</si>
  <si>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</si>
  <si>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</si>
  <si>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</si>
  <si>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</si>
  <si>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</si>
  <si>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</si>
  <si>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</si>
  <si>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</si>
  <si>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</si>
  <si>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</si>
  <si>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</si>
  <si>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</si>
  <si>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</si>
  <si>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</si>
  <si>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</si>
  <si>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</si>
  <si>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</si>
  <si>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</si>
  <si>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</si>
  <si>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</si>
  <si>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</si>
  <si>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</si>
  <si>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</si>
  <si>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</si>
  <si>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</si>
  <si>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</si>
  <si>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</si>
  <si>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</si>
  <si>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</si>
  <si>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</si>
  <si>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</si>
  <si>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</si>
  <si>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</si>
  <si>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</si>
  <si>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</si>
  <si>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</si>
  <si>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</si>
  <si>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</si>
  <si>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</si>
  <si>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</si>
  <si>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</si>
  <si>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</si>
  <si>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</si>
  <si>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</si>
  <si>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</si>
  <si>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</si>
  <si>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</si>
  <si>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</si>
  <si>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</si>
  <si>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</si>
  <si>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</si>
  <si>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</si>
  <si>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</si>
  <si>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</si>
  <si>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</si>
  <si>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</si>
  <si>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</si>
  <si>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</si>
  <si>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</si>
  <si>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</si>
  <si>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</si>
  <si>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</si>
  <si>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</si>
  <si>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</si>
  <si>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</si>
  <si>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</si>
  <si>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</si>
  <si>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</si>
  <si>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</si>
  <si>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</si>
  <si>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</si>
  <si>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</si>
  <si>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</si>
  <si>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</si>
  <si>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</si>
  <si>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</si>
  <si>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</si>
  <si>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</si>
  <si>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</si>
  <si>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</si>
  <si>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</si>
  <si>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</si>
  <si>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</si>
  <si>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</si>
  <si>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</si>
  <si>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</si>
  <si>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</si>
  <si>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</si>
  <si>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</si>
  <si>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</si>
  <si>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</si>
  <si>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</si>
  <si>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</si>
  <si>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</si>
  <si>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</si>
  <si>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</si>
  <si>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</si>
  <si>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</si>
  <si>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</si>
  <si>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</si>
  <si>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</si>
  <si>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</si>
  <si>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</si>
  <si>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</si>
  <si>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</si>
  <si>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</si>
  <si>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</si>
  <si>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</si>
  <si>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</si>
  <si>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</si>
  <si>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</si>
  <si>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</si>
  <si>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</si>
  <si>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</si>
  <si>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</si>
  <si>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</si>
  <si>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</si>
  <si>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</si>
  <si>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</si>
  <si>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</si>
  <si>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</si>
  <si>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</si>
  <si>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</si>
  <si>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</si>
  <si>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</si>
  <si>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</si>
  <si>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</si>
  <si>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</si>
  <si>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</si>
  <si>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</si>
  <si>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</si>
  <si>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</si>
  <si>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</si>
  <si>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</si>
  <si>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</si>
  <si>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</si>
  <si>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</si>
  <si>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</si>
  <si>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</si>
  <si>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</si>
  <si>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</si>
  <si>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</si>
  <si>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</si>
  <si>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</si>
  <si>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</si>
  <si>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</si>
  <si>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</si>
  <si>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</si>
  <si>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</si>
  <si>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</si>
  <si>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</si>
  <si>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</si>
  <si>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</si>
  <si>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</si>
  <si>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</si>
  <si>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</si>
  <si>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</si>
  <si>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</si>
  <si>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</si>
  <si>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</si>
  <si>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</si>
  <si>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</si>
  <si>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</si>
  <si>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</si>
  <si>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</si>
  <si>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</si>
  <si>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</si>
  <si>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</si>
  <si>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</si>
  <si>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</si>
  <si>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</si>
  <si>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</si>
  <si>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</si>
  <si>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</si>
  <si>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</si>
  <si>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</si>
  <si>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</si>
  <si>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</si>
  <si>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</si>
  <si>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</si>
  <si>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</si>
  <si>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</si>
  <si>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</si>
  <si>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</si>
  <si>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</si>
  <si>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</si>
  <si>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</si>
  <si>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</si>
  <si>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</si>
  <si>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</si>
  <si>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</si>
  <si>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</si>
  <si>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</si>
  <si>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</si>
  <si>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</si>
  <si>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</si>
  <si>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</si>
  <si>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</si>
  <si>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</si>
  <si>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</si>
  <si>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</si>
  <si>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</si>
  <si>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</si>
  <si>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</si>
  <si>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</si>
  <si>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</si>
  <si>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</si>
  <si>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</si>
  <si>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</si>
  <si>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</si>
  <si>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</si>
  <si>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</si>
  <si>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</si>
  <si>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</si>
  <si>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</si>
  <si>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</si>
  <si>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</si>
  <si>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</si>
  <si>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</si>
  <si>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</si>
  <si>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</si>
  <si>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</si>
  <si>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</si>
  <si>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</si>
  <si>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</si>
  <si>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</si>
  <si>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</si>
  <si>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</si>
  <si>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</si>
  <si>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</si>
  <si>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</si>
  <si>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</si>
  <si>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</si>
  <si>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</si>
  <si>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</si>
  <si>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</si>
  <si>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</si>
  <si>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</si>
  <si>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</si>
  <si>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</si>
  <si>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</si>
  <si>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</si>
  <si>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</si>
  <si>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</si>
  <si>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</si>
  <si>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</si>
  <si>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</si>
  <si>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</si>
  <si>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</si>
  <si>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</si>
  <si>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</si>
  <si>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</si>
  <si>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</si>
  <si>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</si>
  <si>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</si>
  <si>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</si>
  <si>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</si>
  <si>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</si>
  <si>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</si>
  <si>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</si>
  <si>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</si>
  <si>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</si>
  <si>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</si>
  <si>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</si>
  <si>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</si>
  <si>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</si>
  <si>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</si>
  <si>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</si>
  <si>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</si>
  <si>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</si>
  <si>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</si>
  <si>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</si>
  <si>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</si>
  <si>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</si>
  <si>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</si>
  <si>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</si>
  <si>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</si>
  <si>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</si>
  <si>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</si>
  <si>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</si>
  <si>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</si>
  <si>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</si>
  <si>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</si>
  <si>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</si>
  <si>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</si>
  <si>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</si>
  <si>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</si>
  <si>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</si>
  <si>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</si>
  <si>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</si>
  <si>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</si>
  <si>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</si>
  <si>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</si>
  <si>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</si>
  <si>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</si>
  <si>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</si>
  <si>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</si>
  <si>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</si>
  <si>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</si>
  <si>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</si>
  <si>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</si>
  <si>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</si>
  <si>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</si>
  <si>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</si>
  <si>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</si>
  <si>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</si>
  <si>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</si>
  <si>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</si>
  <si>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</si>
  <si>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</si>
  <si>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</si>
  <si>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</si>
  <si>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</si>
  <si>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</si>
  <si>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</si>
  <si>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</si>
  <si>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</si>
  <si>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</si>
  <si>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</si>
  <si>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</si>
  <si>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</si>
  <si>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</si>
  <si>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</si>
  <si>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</si>
  <si>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</si>
  <si>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</si>
  <si>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</si>
  <si>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</si>
  <si>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</si>
  <si>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</si>
  <si>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</si>
  <si>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</si>
  <si>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</si>
  <si>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</si>
  <si>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</si>
  <si>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</si>
  <si>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</si>
  <si>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</si>
  <si>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</si>
  <si>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</si>
  <si>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</si>
  <si>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</si>
  <si>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</si>
  <si>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</si>
  <si>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</si>
  <si>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</si>
  <si>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</si>
  <si>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</si>
  <si>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</si>
  <si>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</si>
  <si>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</si>
  <si>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</si>
  <si>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</si>
  <si>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</si>
  <si>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</si>
  <si>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</si>
  <si>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</si>
  <si>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</si>
  <si>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</si>
  <si>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</si>
  <si>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</si>
  <si>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</si>
  <si>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</si>
  <si>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</si>
  <si>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</si>
  <si>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</si>
  <si>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</si>
  <si>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</si>
  <si>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</si>
  <si>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</si>
  <si>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</si>
  <si>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</si>
  <si>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</si>
  <si>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</si>
  <si>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</si>
  <si>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</si>
  <si>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</si>
  <si>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</si>
  <si>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</si>
  <si>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</si>
  <si>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</si>
  <si>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</si>
  <si>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</si>
  <si>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</si>
  <si>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</si>
  <si>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</si>
  <si>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</si>
  <si>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</si>
  <si>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</si>
  <si>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</si>
  <si>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</si>
  <si>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</si>
  <si>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</si>
  <si>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</si>
  <si>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</si>
  <si>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</si>
  <si>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</si>
  <si>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</si>
  <si>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</si>
  <si>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</si>
  <si>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</si>
  <si>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</si>
  <si>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</si>
  <si>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</si>
  <si>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</si>
  <si>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</si>
  <si>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</si>
  <si>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</si>
  <si>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</si>
  <si>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</si>
  <si>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</si>
  <si>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</si>
  <si>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</si>
  <si>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</si>
  <si>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</si>
  <si>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</si>
  <si>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</si>
  <si>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</si>
  <si>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</si>
  <si>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</si>
  <si>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</si>
  <si>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</si>
  <si>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</si>
  <si>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</si>
  <si>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</si>
  <si>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</si>
  <si>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</si>
  <si>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</si>
  <si>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</si>
  <si>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</si>
  <si>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</si>
  <si>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</si>
  <si>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</si>
  <si>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</si>
  <si>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</si>
  <si>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</si>
  <si>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</si>
  <si>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</si>
  <si>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</si>
  <si>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</si>
  <si>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</si>
  <si>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</si>
  <si>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</si>
  <si>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</si>
  <si>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</si>
  <si>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</si>
  <si>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</si>
  <si>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</si>
  <si>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</si>
  <si>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</si>
  <si>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</si>
  <si>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</si>
  <si>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</si>
  <si>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</si>
  <si>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</si>
  <si>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</si>
  <si>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</si>
  <si>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</si>
  <si>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</si>
  <si>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</si>
  <si>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</si>
  <si>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</si>
  <si>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</si>
  <si>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</si>
  <si>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</si>
  <si>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</si>
  <si>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</si>
  <si>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</si>
  <si>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</si>
  <si>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</si>
  <si>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</si>
  <si>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</si>
  <si>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</si>
  <si>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</si>
  <si>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</si>
  <si>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</si>
  <si>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</si>
  <si>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</si>
  <si>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</si>
  <si>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</si>
  <si>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</si>
  <si>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</si>
  <si>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</si>
  <si>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</si>
  <si>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</si>
  <si>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</si>
  <si>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</si>
  <si>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</si>
  <si>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</si>
  <si>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</si>
  <si>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</si>
  <si>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</si>
  <si>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</si>
  <si>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</si>
  <si>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</si>
  <si>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</si>
  <si>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</si>
  <si>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</si>
  <si>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</si>
  <si>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</si>
  <si>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</si>
  <si>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</si>
  <si>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</si>
  <si>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</si>
  <si>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</si>
  <si>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</si>
  <si>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</si>
  <si>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</si>
  <si>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</si>
  <si>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</si>
  <si>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</si>
  <si>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</si>
  <si>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</si>
  <si>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</si>
  <si>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</si>
  <si>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</si>
  <si>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</si>
  <si>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</si>
  <si>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</si>
  <si>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</si>
  <si>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</si>
  <si>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</si>
  <si>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</si>
  <si>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</si>
  <si>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</si>
  <si>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</si>
  <si>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</si>
  <si>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</si>
  <si>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</si>
  <si>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</si>
  <si>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</si>
  <si>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</si>
  <si>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</si>
  <si>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</si>
  <si>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</si>
  <si>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</si>
  <si>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</si>
  <si>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</si>
  <si>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</si>
  <si>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</si>
  <si>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</si>
  <si>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</si>
  <si>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</si>
  <si>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</si>
  <si>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</si>
  <si>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</si>
  <si>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</si>
  <si>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</si>
  <si>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</si>
  <si>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</si>
  <si>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</si>
  <si>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</si>
  <si>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</si>
  <si>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</si>
  <si>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</si>
  <si>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</si>
  <si>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</si>
  <si>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</si>
  <si>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</si>
  <si>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</si>
  <si>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</si>
  <si>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</si>
  <si>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</si>
  <si>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</si>
  <si>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</si>
  <si>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</si>
  <si>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</si>
  <si>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</si>
  <si>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</si>
  <si>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</si>
  <si>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</si>
  <si>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</si>
  <si>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</si>
  <si>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</si>
  <si>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</si>
  <si>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</si>
  <si>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</si>
  <si>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</si>
  <si>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</si>
  <si>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</si>
  <si>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</si>
  <si>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</si>
  <si>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</si>
  <si>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</si>
  <si>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</si>
  <si>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</si>
  <si>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</si>
  <si>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</si>
  <si>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</si>
  <si>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</si>
  <si>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</si>
  <si>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</si>
  <si>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</si>
  <si>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</si>
  <si>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</si>
  <si>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</si>
  <si>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</si>
  <si>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</si>
  <si>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</si>
  <si>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</si>
  <si>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</si>
  <si>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</si>
  <si>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</si>
  <si>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</si>
  <si>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</si>
  <si>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</si>
  <si>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</si>
  <si>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</si>
  <si>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</si>
  <si>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</si>
  <si>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</si>
  <si>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</si>
  <si>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</si>
  <si>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</si>
  <si>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</si>
  <si>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</si>
  <si>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</si>
  <si>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</si>
  <si>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</si>
  <si>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</si>
  <si>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</si>
  <si>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</si>
  <si>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</si>
  <si>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</si>
  <si>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</si>
  <si>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</si>
  <si>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</si>
  <si>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</si>
  <si>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</si>
  <si>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</si>
  <si>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</si>
  <si>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</si>
  <si>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</si>
  <si>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</si>
  <si>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</si>
  <si>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</si>
  <si>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</si>
  <si>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</si>
  <si>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</si>
  <si>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</si>
  <si>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</si>
  <si>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</si>
  <si>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</si>
  <si>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</si>
  <si>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</si>
  <si>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</si>
  <si>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</si>
  <si>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</si>
  <si>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</si>
  <si>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</si>
  <si>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</si>
  <si>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</si>
  <si>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</si>
  <si>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</si>
  <si>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</si>
  <si>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</si>
  <si>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</si>
  <si>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</si>
  <si>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</si>
  <si>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</si>
  <si>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</si>
  <si>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</si>
  <si>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</si>
  <si>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</si>
  <si>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</si>
  <si>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</si>
  <si>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</si>
  <si>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</si>
  <si>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</si>
  <si>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</si>
  <si>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</si>
  <si>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</si>
  <si>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</si>
  <si>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</si>
  <si>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</si>
  <si>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</si>
  <si>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</si>
  <si>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</si>
  <si>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</si>
  <si>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</si>
  <si>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</si>
  <si>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</si>
  <si>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</si>
  <si>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</si>
  <si>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</si>
  <si>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</si>
  <si>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</si>
  <si>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</si>
  <si>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</si>
  <si>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</si>
  <si>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</si>
  <si>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</si>
  <si>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</si>
  <si>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</si>
  <si>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</si>
  <si>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</si>
  <si>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</si>
  <si>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</si>
  <si>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</si>
  <si>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</si>
  <si>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</si>
  <si>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</si>
  <si>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</si>
  <si>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</si>
  <si>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</si>
  <si>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</si>
  <si>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</si>
  <si>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</si>
  <si>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</si>
  <si>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</si>
  <si>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</si>
  <si>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</si>
  <si>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</si>
  <si>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</si>
  <si>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</si>
  <si>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</si>
  <si>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</si>
  <si>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</si>
  <si>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</si>
  <si>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</si>
  <si>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</si>
  <si>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</si>
  <si>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</si>
  <si>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</si>
  <si>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</si>
  <si>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</si>
  <si>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</si>
  <si>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</si>
  <si>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</si>
  <si>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</si>
  <si>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</si>
  <si>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</si>
  <si>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</si>
  <si>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</si>
  <si>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</si>
  <si>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</si>
  <si>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</si>
  <si>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</si>
  <si>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</si>
  <si>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</si>
  <si>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</si>
  <si>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</si>
  <si>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</si>
  <si>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</si>
  <si>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</si>
  <si>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</si>
  <si>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</si>
  <si>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</si>
  <si>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</si>
  <si>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</si>
  <si>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</si>
  <si>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</si>
  <si>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</si>
  <si>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</si>
  <si>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</si>
  <si>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</si>
  <si>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</si>
  <si>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</si>
  <si>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</si>
  <si>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</si>
  <si>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</si>
  <si>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</si>
  <si>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</si>
  <si>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</si>
  <si>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</si>
  <si>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</si>
  <si>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</si>
  <si>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</si>
  <si>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</si>
  <si>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</si>
  <si>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</si>
  <si>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</si>
  <si>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</si>
  <si>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</si>
  <si>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</si>
  <si>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</si>
  <si>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</si>
  <si>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</si>
  <si>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</si>
  <si>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</si>
  <si>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</si>
  <si>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</si>
  <si>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</si>
  <si>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</si>
  <si>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</si>
  <si>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</si>
  <si>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</si>
  <si>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</si>
  <si>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</si>
  <si>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</si>
  <si>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</si>
  <si>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</si>
  <si>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</si>
  <si>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</si>
  <si>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</si>
  <si>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</si>
  <si>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</si>
  <si>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</si>
  <si>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</si>
  <si>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</si>
  <si>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</si>
  <si>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</si>
  <si>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</si>
  <si>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</si>
  <si>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</si>
  <si>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</si>
  <si>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</si>
  <si>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</si>
  <si>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</si>
  <si>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</si>
  <si>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</si>
  <si>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</si>
  <si>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</si>
  <si>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</si>
  <si>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</si>
  <si>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</si>
  <si>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</si>
  <si>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</si>
  <si>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</si>
  <si>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</si>
  <si>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</si>
  <si>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</si>
  <si>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</si>
  <si>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</si>
  <si>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</si>
  <si>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</si>
  <si>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</si>
  <si>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</si>
  <si>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</si>
  <si>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</si>
  <si>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</si>
  <si>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</si>
  <si>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</si>
  <si>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</si>
  <si>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</si>
  <si>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</si>
  <si>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</si>
  <si>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</si>
  <si>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</si>
  <si>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</si>
  <si>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</si>
  <si>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</si>
  <si>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</si>
  <si>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</si>
  <si>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</si>
  <si>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</si>
  <si>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</si>
  <si>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</si>
  <si>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</si>
  <si>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</si>
  <si>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</si>
  <si>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</si>
  <si>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</si>
  <si>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</si>
  <si>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</si>
  <si>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</si>
  <si>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</si>
  <si>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</si>
  <si>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</si>
  <si>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</si>
  <si>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</si>
  <si>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</si>
  <si>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</si>
  <si>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</si>
  <si>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</si>
  <si>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</si>
  <si>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</si>
  <si>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</si>
  <si>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</si>
  <si>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</si>
  <si>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</si>
  <si>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</si>
  <si>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</si>
  <si>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</si>
  <si>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</si>
  <si>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</si>
  <si>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</si>
  <si>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</si>
  <si>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</si>
  <si>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</si>
  <si>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</si>
  <si>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</si>
  <si>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</si>
  <si>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</si>
  <si>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</si>
  <si>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</si>
  <si>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</si>
  <si>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</si>
  <si>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</si>
  <si>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</si>
  <si>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</si>
  <si>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</si>
  <si>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</si>
  <si>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</si>
  <si>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</si>
  <si>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</si>
  <si>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</si>
  <si>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</si>
  <si>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</si>
  <si>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</si>
  <si>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</si>
  <si>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</si>
  <si>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</si>
  <si>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</si>
  <si>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</si>
  <si>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</si>
  <si>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</si>
  <si>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</si>
  <si>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</si>
  <si>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</si>
  <si>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</si>
  <si>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</si>
  <si>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</si>
  <si>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</si>
  <si>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</si>
  <si>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</si>
  <si>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</si>
  <si>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</si>
  <si>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</si>
  <si>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</si>
  <si>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</si>
  <si>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</si>
  <si>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</si>
  <si>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</si>
  <si>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</si>
  <si>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</si>
  <si>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</si>
  <si>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</si>
  <si>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</si>
  <si>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</si>
  <si>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</si>
  <si>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</si>
  <si>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</si>
  <si>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</si>
  <si>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</si>
  <si>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</si>
  <si>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</si>
  <si>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</si>
  <si>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</si>
  <si>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</si>
  <si>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</si>
  <si>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</si>
  <si>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</si>
  <si>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</si>
  <si>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</si>
  <si>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</si>
  <si>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</si>
  <si>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</si>
  <si>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</si>
  <si>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</si>
  <si>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</si>
  <si>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</si>
  <si>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</si>
  <si>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</si>
  <si>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</si>
  <si>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</si>
  <si>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</si>
  <si>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</si>
  <si>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</si>
  <si>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</si>
  <si>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</si>
  <si>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</si>
  <si>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</si>
  <si>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</si>
  <si>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</si>
  <si>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</si>
  <si>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</si>
  <si>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</si>
  <si>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</si>
  <si>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</si>
  <si>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</si>
  <si>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</si>
  <si>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</si>
  <si>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</si>
  <si>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</si>
  <si>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</si>
  <si>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</si>
  <si>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</si>
  <si>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</si>
  <si>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</si>
  <si>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</si>
  <si>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</si>
  <si>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</si>
  <si>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</si>
  <si>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</si>
  <si>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</si>
  <si>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</si>
  <si>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</si>
  <si>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</si>
  <si>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</si>
  <si>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</si>
  <si>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</si>
  <si>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</si>
  <si>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</si>
  <si>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</si>
  <si>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</si>
  <si>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</si>
  <si>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</si>
  <si>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</si>
  <si>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</si>
  <si>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</si>
  <si>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</si>
  <si>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</si>
  <si>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</si>
  <si>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</si>
  <si>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</si>
  <si>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</si>
  <si>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</si>
  <si>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</si>
  <si>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</si>
  <si>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</si>
  <si>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</si>
  <si>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</si>
  <si>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</si>
  <si>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</si>
  <si>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</si>
  <si>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</si>
  <si>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</si>
  <si>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</si>
  <si>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</si>
  <si>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</si>
  <si>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</si>
  <si>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</si>
  <si>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</si>
  <si>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</si>
  <si>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</si>
  <si>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</si>
  <si>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</si>
  <si>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</si>
  <si>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</si>
  <si>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</si>
  <si>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</si>
  <si>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</si>
  <si>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</si>
  <si>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</si>
  <si>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</si>
  <si>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</si>
  <si>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</si>
  <si>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</si>
  <si>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</si>
  <si>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</si>
  <si>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</si>
  <si>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</si>
  <si>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</si>
  <si>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</si>
  <si>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</si>
  <si>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</si>
  <si>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</si>
  <si>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</si>
  <si>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</si>
  <si>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</si>
  <si>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</si>
  <si>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</si>
  <si>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</si>
  <si>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</si>
  <si>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</si>
  <si>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</si>
  <si>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</si>
  <si>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</si>
  <si>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</si>
  <si>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</si>
  <si>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</si>
  <si>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</si>
  <si>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</si>
  <si>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</si>
  <si>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</si>
  <si>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</si>
  <si>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</si>
  <si>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</si>
  <si>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</si>
  <si>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</si>
  <si>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</si>
  <si>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</si>
  <si>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</si>
  <si>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</si>
  <si>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</si>
  <si>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</si>
  <si>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</si>
  <si>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</si>
  <si>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</si>
  <si>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</si>
  <si>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</si>
  <si>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</si>
  <si>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</si>
  <si>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</si>
  <si>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</si>
  <si>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</si>
  <si>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</si>
  <si>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</si>
  <si>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</si>
  <si>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</si>
  <si>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</si>
  <si>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</si>
  <si>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</si>
  <si>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</si>
  <si>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</si>
  <si>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</si>
  <si>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</si>
  <si>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</si>
  <si>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</si>
  <si>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</si>
  <si>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</si>
  <si>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</si>
  <si>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</si>
  <si>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</si>
  <si>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</si>
  <si>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</si>
  <si>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</si>
  <si>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</si>
  <si>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</si>
  <si>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</si>
  <si>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</si>
  <si>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</si>
  <si>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</si>
  <si>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</si>
  <si>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</si>
  <si>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</si>
  <si>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</si>
  <si>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</si>
  <si>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</si>
  <si>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</si>
  <si>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</si>
  <si>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</si>
  <si>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</si>
  <si>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</si>
  <si>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</si>
  <si>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</si>
  <si>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</si>
  <si>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</si>
  <si>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</si>
  <si>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</si>
  <si>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</si>
  <si>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</si>
  <si>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</si>
  <si>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</si>
  <si>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</si>
  <si>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</si>
  <si>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</si>
  <si>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</si>
  <si>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</si>
  <si>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</si>
  <si>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</si>
  <si>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</si>
  <si>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</si>
  <si>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</si>
  <si>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</si>
  <si>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</si>
  <si>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</si>
  <si>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</si>
  <si>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</si>
  <si>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</si>
  <si>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</si>
  <si>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</si>
  <si>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</si>
  <si>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</si>
  <si>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</si>
  <si>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</si>
  <si>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</si>
  <si>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</si>
  <si>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</si>
  <si>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</si>
  <si>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</si>
  <si>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</si>
  <si>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</si>
  <si>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</si>
  <si>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</si>
  <si>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</si>
  <si>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</si>
  <si>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</si>
  <si>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</si>
  <si>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</si>
  <si>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</si>
  <si>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</si>
  <si>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</si>
  <si>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</si>
  <si>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</si>
  <si>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</si>
  <si>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</si>
  <si>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</si>
  <si>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</si>
  <si>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</si>
  <si>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</si>
  <si>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</si>
  <si>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</si>
  <si>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</si>
  <si>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</si>
  <si>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</si>
  <si>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</si>
  <si>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</si>
  <si>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</si>
  <si>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</si>
  <si>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</si>
  <si>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</si>
  <si>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</si>
  <si>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</si>
  <si>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</si>
  <si>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</si>
  <si>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</si>
  <si>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</si>
  <si>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</si>
  <si>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</si>
  <si>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</si>
  <si>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</si>
  <si>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</si>
  <si>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</si>
  <si>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</si>
  <si>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</si>
  <si>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</si>
  <si>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</si>
  <si>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</si>
  <si>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</si>
  <si>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</si>
  <si>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</si>
  <si>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</si>
  <si>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</si>
  <si>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</si>
  <si>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</si>
  <si>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</si>
  <si>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</si>
  <si>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</si>
  <si>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</si>
  <si>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</si>
  <si>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</si>
  <si>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</si>
  <si>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</si>
  <si>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</si>
  <si>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</si>
  <si>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</si>
  <si>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</si>
  <si>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</si>
  <si>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</si>
  <si>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</si>
  <si>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</si>
  <si>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</si>
  <si>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</si>
  <si>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</si>
  <si>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</si>
  <si>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</si>
  <si>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</si>
  <si>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</si>
  <si>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</si>
  <si>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</si>
  <si>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</si>
  <si>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</si>
  <si>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</si>
  <si>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</si>
  <si>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</si>
  <si>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</si>
  <si>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</si>
  <si>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</si>
  <si>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</si>
  <si>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</si>
  <si>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</si>
  <si>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</si>
  <si>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</si>
  <si>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</si>
  <si>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</si>
  <si>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</si>
  <si>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</si>
  <si>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</si>
  <si>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</si>
  <si>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</si>
  <si>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</si>
  <si>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</si>
  <si>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</si>
  <si>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</si>
  <si>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</si>
  <si>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</si>
  <si>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</si>
  <si>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</si>
  <si>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</si>
  <si>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</si>
  <si>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</si>
  <si>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</si>
  <si>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</si>
  <si>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</si>
  <si>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</si>
  <si>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</si>
  <si>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</si>
  <si>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</si>
  <si>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</si>
  <si>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</si>
  <si>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</si>
  <si>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</si>
  <si>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</si>
  <si>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</si>
  <si>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</si>
  <si>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</si>
  <si>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</si>
  <si>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</si>
  <si>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</si>
  <si>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</si>
  <si>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</si>
  <si>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</si>
  <si>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</si>
  <si>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</si>
  <si>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</si>
  <si>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</si>
  <si>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</si>
  <si>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</si>
  <si>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</si>
  <si>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</si>
  <si>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</si>
  <si>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</si>
  <si>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</si>
  <si>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</si>
  <si>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</si>
  <si>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</si>
  <si>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</si>
  <si>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</si>
  <si>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</si>
  <si>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</si>
  <si>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</si>
  <si>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</si>
  <si>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</si>
  <si>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</si>
  <si>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</si>
  <si>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</si>
  <si>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</si>
  <si>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</si>
  <si>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</si>
  <si>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</si>
  <si>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</si>
  <si>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</si>
  <si>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</si>
  <si>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</si>
  <si>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</si>
  <si>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</si>
  <si>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</si>
  <si>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</si>
  <si>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</si>
  <si>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</si>
  <si>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</si>
  <si>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</si>
  <si>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</si>
  <si>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</si>
  <si>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</si>
  <si>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</si>
  <si>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</si>
  <si>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</si>
  <si>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</si>
  <si>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</si>
  <si>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</si>
  <si>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</si>
  <si>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</si>
  <si>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</si>
  <si>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</si>
  <si>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</si>
  <si>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</si>
  <si>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</si>
  <si>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</si>
  <si>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</si>
  <si>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</si>
  <si>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</si>
  <si>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</si>
  <si>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</si>
  <si>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</si>
  <si>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</si>
  <si>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</si>
  <si>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</si>
  <si>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</si>
  <si>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</si>
  <si>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</si>
  <si>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</si>
  <si>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</si>
  <si>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</si>
  <si>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</si>
  <si>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</si>
  <si>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</si>
  <si>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</si>
  <si>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</si>
  <si>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</si>
  <si>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</si>
  <si>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</si>
  <si>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</si>
  <si>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</si>
  <si>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</si>
  <si>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</si>
  <si>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</si>
  <si>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</si>
  <si>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</si>
  <si>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</si>
  <si>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</si>
  <si>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</si>
  <si>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</si>
  <si>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</si>
  <si>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</si>
  <si>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</si>
  <si>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</si>
  <si>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</si>
  <si>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</si>
  <si>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</si>
  <si>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</si>
  <si>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</si>
  <si>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</si>
  <si>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</si>
  <si>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</si>
  <si>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</si>
  <si>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</si>
  <si>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</si>
  <si>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</si>
  <si>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</si>
  <si>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</si>
  <si>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</si>
  <si>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</si>
  <si>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</si>
  <si>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</si>
  <si>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</si>
  <si>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</si>
  <si>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</si>
  <si>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</si>
  <si>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</si>
  <si>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</si>
  <si>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</si>
  <si>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</si>
  <si>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</si>
  <si>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</si>
  <si>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</si>
  <si>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</si>
  <si>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</si>
  <si>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</si>
  <si>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</si>
  <si>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</si>
  <si>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</si>
  <si>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</si>
  <si>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</si>
  <si>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</si>
  <si>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</si>
  <si>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</si>
  <si>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</si>
  <si>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</si>
  <si>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</si>
  <si>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</si>
  <si>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</si>
  <si>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</si>
  <si>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</si>
  <si>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</si>
  <si>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</si>
  <si>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</si>
  <si>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</si>
  <si>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</si>
  <si>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</si>
  <si>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</si>
  <si>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</si>
  <si>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</si>
  <si>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</si>
  <si>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</si>
  <si>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</si>
  <si>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</si>
  <si>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</si>
  <si>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</si>
  <si>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</si>
  <si>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</si>
  <si>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</si>
  <si>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</si>
  <si>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</si>
  <si>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</si>
  <si>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</si>
  <si>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</si>
  <si>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</si>
  <si>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</si>
  <si>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</si>
  <si>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</si>
  <si>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</si>
  <si>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</si>
  <si>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</si>
  <si>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</si>
  <si>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</si>
  <si>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</si>
  <si>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</si>
  <si>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</si>
  <si>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</si>
  <si>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</si>
  <si>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</si>
  <si>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</si>
  <si>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</si>
  <si>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</si>
  <si>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</si>
  <si>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</si>
  <si>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</si>
  <si>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</si>
  <si>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</si>
  <si>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</si>
  <si>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</si>
  <si>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</si>
  <si>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</si>
  <si>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</si>
  <si>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</si>
  <si>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</si>
  <si>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</si>
  <si>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</si>
  <si>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</si>
  <si>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</si>
  <si>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</si>
  <si>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</si>
  <si>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</si>
  <si>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</si>
  <si>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</si>
  <si>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</si>
  <si>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</si>
  <si>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</si>
  <si>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</si>
  <si>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</si>
  <si>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</si>
  <si>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</si>
  <si>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</si>
  <si>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</si>
  <si>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</si>
  <si>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</si>
  <si>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</si>
  <si>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</si>
  <si>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</si>
  <si>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</si>
  <si>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</si>
  <si>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</si>
  <si>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</si>
  <si>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</si>
  <si>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</si>
  <si>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</si>
  <si>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</si>
  <si>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</si>
  <si>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</si>
  <si>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</si>
  <si>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</si>
  <si>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</si>
  <si>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</si>
  <si>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</si>
  <si>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</si>
  <si>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</si>
  <si>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</si>
  <si>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</si>
  <si>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</si>
  <si>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</si>
  <si>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</si>
  <si>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</si>
  <si>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</si>
  <si>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</si>
  <si>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</si>
  <si>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</si>
  <si>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</si>
  <si>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</si>
  <si>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</si>
  <si>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</si>
  <si>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</si>
  <si>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</si>
  <si>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</si>
  <si>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</si>
  <si>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</si>
  <si>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</si>
  <si>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</si>
  <si>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</si>
  <si>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</si>
  <si>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</si>
  <si>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</si>
  <si>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</si>
  <si>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</si>
  <si>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</si>
  <si>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</si>
  <si>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</si>
  <si>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</si>
  <si>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</si>
  <si>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</si>
  <si>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</si>
  <si>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</si>
  <si>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</si>
  <si>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</si>
  <si>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</si>
  <si>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</si>
  <si>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</si>
  <si>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</si>
  <si>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</si>
  <si>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</si>
  <si>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</si>
  <si>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</si>
  <si>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</si>
  <si>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</si>
  <si>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</si>
  <si>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</si>
  <si>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</si>
  <si>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</si>
  <si>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</si>
  <si>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</si>
  <si>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</si>
  <si>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</si>
  <si>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</si>
  <si>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</si>
  <si>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</si>
  <si>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</si>
  <si>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</si>
  <si>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</si>
  <si>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</si>
  <si>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</si>
  <si>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</si>
  <si>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</si>
  <si>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</si>
  <si>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</si>
  <si>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</si>
  <si>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</si>
  <si>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</si>
  <si>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</si>
  <si>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</si>
  <si>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</si>
  <si>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</si>
  <si>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</si>
  <si>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</si>
  <si>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</si>
  <si>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</si>
  <si>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</si>
  <si>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</si>
  <si>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</si>
  <si>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</si>
  <si>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</si>
  <si>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</si>
  <si>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</si>
  <si>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</si>
  <si>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</si>
  <si>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</si>
  <si>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</si>
  <si>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</si>
  <si>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</si>
  <si>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</si>
  <si>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</si>
  <si>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</si>
  <si>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</si>
  <si>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</si>
  <si>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</si>
  <si>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</si>
  <si>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</si>
  <si>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</si>
  <si>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</si>
  <si>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</si>
  <si>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</si>
  <si>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</si>
  <si>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</si>
  <si>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</si>
  <si>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</si>
  <si>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</si>
  <si>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</si>
  <si>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</si>
  <si>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</si>
  <si>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</si>
  <si>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</si>
  <si>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</si>
  <si>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</si>
  <si>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</si>
  <si>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</si>
  <si>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</si>
  <si>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</si>
  <si>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</si>
  <si>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</si>
  <si>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</si>
  <si>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</si>
  <si>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</si>
  <si>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</si>
  <si>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</si>
  <si>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</si>
  <si>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</si>
  <si>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</si>
  <si>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</si>
  <si>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</si>
  <si>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</si>
  <si>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</si>
  <si>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</si>
  <si>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</si>
  <si>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</si>
  <si>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</si>
  <si>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</si>
  <si>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</si>
  <si>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</si>
  <si>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</si>
  <si>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</si>
  <si>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</si>
  <si>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</si>
  <si>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</si>
  <si>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</si>
  <si>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</si>
  <si>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</si>
  <si>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</si>
  <si>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</si>
  <si>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</si>
  <si>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</si>
  <si>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</si>
  <si>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</si>
  <si>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</si>
  <si>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</si>
  <si>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</si>
  <si>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</si>
  <si>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</si>
  <si>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</si>
  <si>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</si>
  <si>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</si>
  <si>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</si>
  <si>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</si>
  <si>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</si>
  <si>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</si>
  <si>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</si>
  <si>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</si>
  <si>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</si>
  <si>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</si>
  <si>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</si>
  <si>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</si>
  <si>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</si>
  <si>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</si>
  <si>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</si>
  <si>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</si>
  <si>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</si>
  <si>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</si>
  <si>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</si>
  <si>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</si>
  <si>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</si>
  <si>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</si>
  <si>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</si>
  <si>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</si>
  <si>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</si>
  <si>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</si>
  <si>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</si>
  <si>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</si>
  <si>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</si>
  <si>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</si>
  <si>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</si>
  <si>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</si>
  <si>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</si>
  <si>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</si>
  <si>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</si>
  <si>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</si>
  <si>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</si>
  <si>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</si>
  <si>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</si>
  <si>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</si>
  <si>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</si>
  <si>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</si>
  <si>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</si>
  <si>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</si>
  <si>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</si>
  <si>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</si>
  <si>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</si>
  <si>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</si>
  <si>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</si>
  <si>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</si>
  <si>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</si>
  <si>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</si>
  <si>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</si>
  <si>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</si>
  <si>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</si>
  <si>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</si>
  <si>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</si>
  <si>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</si>
  <si>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</si>
  <si>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</si>
  <si>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</si>
  <si>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</si>
  <si>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</si>
  <si>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</si>
  <si>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</si>
  <si>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</si>
  <si>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</si>
  <si>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</si>
  <si>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</si>
  <si>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</si>
  <si>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</si>
  <si>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</si>
  <si>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</si>
  <si>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</si>
  <si>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</si>
  <si>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</si>
  <si>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</si>
  <si>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</si>
  <si>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</si>
  <si>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</si>
  <si>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</si>
  <si>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</si>
  <si>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</si>
  <si>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</si>
  <si>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</si>
  <si>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</si>
  <si>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</si>
  <si>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</si>
  <si>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</si>
  <si>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</si>
  <si>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</si>
  <si>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</si>
  <si>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</si>
  <si>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</si>
  <si>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</si>
  <si>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</si>
  <si>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</si>
  <si>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</si>
  <si>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</si>
  <si>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</si>
  <si>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</si>
  <si>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</si>
  <si>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</si>
  <si>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</si>
  <si>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</si>
  <si>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</si>
  <si>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</si>
  <si>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</si>
  <si>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</si>
  <si>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</si>
  <si>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</si>
  <si>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</si>
  <si>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</si>
  <si>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</si>
  <si>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</si>
  <si>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</si>
  <si>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</si>
  <si>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</si>
  <si>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</si>
  <si>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</si>
  <si>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</si>
  <si>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</si>
  <si>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</si>
  <si>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</si>
  <si>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</si>
  <si>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</si>
  <si>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</si>
  <si>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</si>
  <si>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</si>
  <si>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</si>
  <si>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</si>
  <si>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</si>
  <si>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</si>
  <si>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</si>
  <si>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</si>
  <si>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</si>
  <si>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</si>
  <si>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</si>
  <si>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</si>
  <si>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</si>
  <si>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</si>
  <si>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</si>
  <si>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</si>
  <si>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</si>
  <si>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</si>
  <si>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</si>
  <si>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</si>
  <si>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</si>
  <si>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</si>
  <si>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</si>
  <si>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</si>
  <si>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</si>
  <si>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</si>
  <si>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</si>
  <si>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</si>
  <si>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</si>
  <si>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</si>
  <si>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</si>
  <si>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</si>
  <si>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</si>
  <si>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</si>
  <si>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</si>
  <si>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</si>
  <si>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</si>
  <si>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</si>
  <si>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</si>
  <si>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</si>
  <si>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</si>
  <si>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</si>
  <si>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</si>
  <si>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</si>
  <si>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</si>
  <si>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</si>
  <si>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</si>
  <si>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</si>
  <si>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</si>
  <si>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</si>
  <si>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</si>
  <si>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</si>
  <si>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</si>
  <si>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</si>
  <si>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</si>
  <si>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</si>
  <si>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</si>
  <si>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</si>
  <si>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</si>
  <si>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</si>
  <si>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</si>
  <si>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</si>
  <si>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</si>
  <si>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</si>
  <si>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</si>
  <si>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</si>
  <si>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</si>
  <si>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</si>
  <si>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</si>
  <si>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</si>
  <si>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</si>
  <si>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</si>
  <si>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</si>
  <si>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</si>
  <si>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</si>
  <si>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</si>
  <si>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</si>
  <si>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</si>
  <si>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</si>
  <si>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</si>
  <si>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</si>
  <si>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</si>
  <si>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</si>
  <si>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</si>
  <si>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</si>
  <si>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</si>
  <si>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</si>
  <si>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</si>
  <si>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</si>
  <si>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</si>
  <si>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</si>
  <si>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</si>
  <si>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</si>
  <si>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</si>
  <si>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</si>
  <si>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</si>
  <si>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</si>
  <si>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</si>
  <si>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</si>
  <si>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</si>
  <si>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</si>
  <si>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</si>
  <si>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</si>
  <si>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</si>
  <si>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</si>
  <si>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</si>
  <si>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</si>
  <si>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</si>
  <si>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</si>
  <si>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</si>
  <si>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</si>
  <si>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</si>
  <si>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</si>
  <si>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</si>
  <si>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</si>
  <si>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</si>
  <si>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</si>
  <si>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</si>
  <si>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</si>
  <si>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</si>
  <si>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</si>
  <si>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</si>
  <si>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</si>
  <si>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</si>
  <si>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</si>
  <si>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</si>
  <si>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</si>
  <si>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</si>
  <si>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</si>
  <si>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</si>
  <si>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</si>
  <si>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</si>
  <si>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</si>
  <si>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</si>
  <si>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</si>
  <si>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</si>
  <si>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</si>
  <si>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</si>
  <si>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</si>
  <si>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</si>
  <si>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</si>
  <si>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</si>
  <si>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</si>
  <si>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</si>
  <si>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</si>
  <si>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</si>
  <si>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</si>
  <si>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</si>
  <si>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</si>
  <si>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</si>
  <si>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</si>
  <si>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</si>
  <si>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</si>
  <si>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</si>
  <si>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</si>
  <si>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</si>
  <si>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</si>
  <si>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</si>
  <si>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</si>
  <si>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</si>
  <si>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</si>
  <si>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</si>
  <si>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</si>
  <si>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</si>
  <si>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</si>
  <si>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</si>
  <si>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</si>
  <si>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</si>
  <si>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</si>
  <si>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</si>
  <si>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</si>
  <si>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</si>
  <si>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</si>
  <si>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</si>
  <si>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</si>
  <si>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</si>
  <si>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</si>
  <si>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</si>
  <si>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</si>
  <si>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</si>
  <si>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</si>
  <si>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</si>
  <si>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</si>
  <si>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</si>
  <si>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</si>
  <si>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</si>
  <si>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</si>
  <si>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</si>
  <si>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</si>
  <si>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</si>
  <si>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</si>
  <si>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</si>
  <si>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</si>
  <si>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</si>
  <si>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</si>
  <si>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</si>
  <si>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</si>
  <si>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</si>
  <si>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</si>
  <si>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</si>
  <si>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</si>
  <si>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</si>
  <si>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</si>
  <si>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</si>
  <si>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</si>
  <si>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</si>
  <si>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</si>
  <si>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</si>
  <si>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</si>
  <si>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</si>
  <si>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</si>
  <si>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</si>
  <si>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</si>
  <si>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</si>
  <si>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</si>
  <si>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</si>
  <si>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</si>
  <si>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</si>
  <si>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</si>
  <si>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</si>
  <si>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</si>
  <si>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</si>
  <si>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</si>
  <si>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</si>
  <si>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</si>
  <si>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</si>
  <si>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</si>
  <si>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</si>
  <si>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</si>
  <si>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</si>
  <si>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</si>
  <si>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</si>
  <si>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</si>
  <si>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</si>
  <si>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</si>
  <si>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</si>
  <si>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</si>
  <si>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</si>
  <si>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</si>
  <si>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</si>
  <si>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</si>
  <si>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</si>
  <si>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</si>
  <si>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</si>
  <si>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</si>
  <si>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</si>
  <si>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</si>
  <si>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</si>
  <si>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</si>
  <si>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</si>
  <si>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</si>
  <si>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</si>
  <si>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</si>
  <si>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</si>
  <si>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</si>
  <si>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</si>
  <si>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</si>
  <si>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</si>
  <si>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</si>
  <si>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</si>
  <si>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</si>
  <si>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</si>
  <si>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</si>
  <si>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</si>
  <si>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</si>
  <si>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</si>
  <si>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</si>
  <si>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</si>
  <si>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</si>
  <si>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</si>
  <si>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</si>
  <si>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</si>
  <si>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</si>
  <si>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</si>
  <si>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</si>
  <si>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</si>
  <si>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</si>
  <si>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</si>
  <si>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</si>
  <si>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</si>
  <si>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</si>
  <si>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</si>
  <si>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</si>
  <si>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</si>
  <si>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</si>
  <si>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</si>
  <si>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</si>
  <si>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</si>
  <si>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</si>
  <si>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</si>
  <si>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</si>
  <si>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</si>
  <si>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</si>
  <si>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</si>
  <si>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</si>
  <si>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</si>
  <si>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</si>
  <si>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</si>
  <si>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</si>
  <si>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</si>
  <si>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</si>
  <si>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</si>
  <si>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</si>
  <si>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</si>
  <si>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</si>
  <si>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</si>
  <si>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</si>
  <si>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</si>
  <si>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</si>
  <si>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</si>
  <si>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</si>
  <si>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</si>
  <si>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</si>
  <si>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</si>
  <si>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</si>
  <si>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</si>
  <si>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</si>
  <si>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</si>
  <si>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</si>
  <si>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</si>
  <si>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</si>
  <si>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</si>
  <si>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</si>
  <si>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</si>
  <si>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</si>
  <si>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</si>
  <si>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</si>
  <si>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</si>
  <si>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</si>
  <si>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</si>
  <si>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</si>
  <si>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</si>
  <si>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</si>
  <si>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</si>
  <si>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</si>
  <si>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</si>
  <si>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</si>
  <si>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</si>
  <si>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</si>
  <si>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</si>
  <si>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</si>
  <si>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</si>
  <si>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</si>
  <si>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</si>
  <si>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</si>
  <si>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</si>
  <si>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</si>
  <si>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</si>
  <si>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</si>
  <si>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</si>
  <si>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</si>
  <si>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</si>
  <si>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</si>
  <si>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</si>
  <si>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</si>
  <si>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</si>
  <si>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</si>
  <si>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</si>
  <si>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</si>
  <si>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</si>
  <si>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</si>
  <si>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</si>
  <si>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</si>
  <si>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</si>
  <si>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</si>
  <si>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</si>
  <si>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</si>
  <si>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</si>
  <si>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</si>
  <si>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</si>
  <si>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</si>
  <si>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</si>
  <si>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</si>
  <si>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</si>
  <si>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</si>
  <si>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</si>
  <si>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</si>
  <si>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</si>
  <si>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</si>
  <si>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</si>
  <si>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</si>
  <si>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</si>
  <si>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</si>
  <si>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</si>
  <si>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</si>
  <si>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</si>
  <si>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</si>
  <si>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</si>
  <si>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</si>
  <si>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</si>
  <si>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</si>
  <si>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</si>
  <si>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</si>
  <si>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</si>
  <si>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</si>
  <si>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</si>
  <si>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</si>
  <si>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</si>
  <si>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</si>
  <si>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</si>
  <si>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</si>
  <si>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</si>
  <si>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</si>
  <si>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</si>
  <si>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</si>
  <si>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</si>
  <si>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</si>
  <si>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</si>
  <si>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</si>
  <si>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</si>
  <si>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</si>
  <si>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</si>
  <si>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</si>
  <si>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</si>
  <si>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</si>
  <si>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</si>
  <si>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</si>
  <si>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</si>
  <si>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</si>
  <si>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</si>
  <si>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</si>
  <si>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</si>
  <si>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</si>
  <si>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</si>
  <si>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</si>
  <si>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</si>
  <si>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</si>
  <si>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</si>
  <si>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</si>
  <si>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</si>
  <si>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</si>
  <si>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</si>
  <si>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</si>
  <si>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</si>
  <si>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</si>
  <si>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</si>
  <si>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</si>
  <si>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</si>
  <si>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</si>
  <si>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</si>
  <si>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</si>
  <si>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</si>
  <si>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</si>
  <si>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</si>
  <si>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</si>
  <si>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</si>
  <si>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</si>
  <si>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</si>
  <si>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</si>
  <si>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</si>
  <si>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</si>
  <si>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</si>
  <si>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</si>
  <si>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</si>
  <si>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</si>
  <si>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</si>
  <si>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</si>
  <si>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</si>
  <si>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</si>
  <si>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</si>
  <si>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</si>
  <si>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</si>
  <si>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</si>
  <si>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</si>
  <si>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</si>
  <si>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</si>
  <si>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</si>
  <si>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</si>
  <si>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</si>
  <si>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</si>
  <si>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</si>
  <si>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</si>
  <si>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</si>
  <si>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</si>
  <si>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</si>
  <si>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</si>
  <si>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</si>
  <si>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</si>
  <si>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</si>
  <si>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</si>
  <si>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</si>
  <si>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</si>
  <si>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</si>
  <si>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</si>
  <si>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</si>
  <si>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</si>
  <si>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</si>
  <si>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</si>
  <si>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</si>
  <si>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</si>
  <si>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</si>
  <si>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</si>
  <si>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</si>
  <si>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</si>
  <si>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</si>
  <si>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</si>
  <si>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</si>
  <si>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</si>
  <si>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</si>
  <si>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</si>
  <si>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</si>
  <si>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</si>
  <si>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</si>
  <si>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</si>
  <si>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</si>
  <si>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</si>
  <si>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</si>
  <si>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</si>
  <si>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</si>
  <si>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</si>
  <si>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</si>
  <si>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</si>
  <si>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</si>
  <si>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</si>
  <si>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</si>
  <si>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</si>
  <si>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</si>
  <si>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</si>
  <si>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</si>
  <si>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</si>
  <si>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</si>
  <si>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</si>
  <si>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</si>
  <si>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</si>
  <si>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</si>
  <si>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</si>
  <si>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</si>
  <si>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</si>
  <si>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</si>
  <si>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</si>
  <si>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</si>
  <si>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</si>
  <si>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</si>
  <si>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</si>
  <si>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</si>
  <si>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</si>
  <si>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</si>
  <si>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</si>
  <si>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</si>
  <si>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</si>
  <si>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</si>
  <si>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</si>
  <si>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</si>
  <si>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</si>
  <si>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</si>
  <si>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</si>
  <si>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</si>
  <si>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</si>
  <si>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</si>
  <si>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</si>
  <si>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</si>
  <si>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</si>
  <si>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</si>
  <si>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</si>
  <si>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</si>
  <si>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</si>
  <si>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</si>
  <si>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</si>
  <si>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</si>
  <si>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</si>
  <si>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</si>
  <si>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</si>
  <si>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</si>
  <si>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</si>
  <si>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</si>
  <si>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</si>
  <si>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</si>
  <si>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</si>
  <si>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</si>
  <si>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</si>
  <si>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</si>
  <si>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</si>
  <si>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</si>
  <si>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</si>
  <si>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</si>
  <si>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</si>
  <si>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</si>
  <si>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</si>
  <si>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</si>
  <si>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</si>
  <si>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</si>
  <si>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</si>
  <si>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</si>
  <si>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</si>
  <si>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</si>
  <si>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</si>
  <si>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</si>
  <si>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</si>
  <si>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</si>
  <si>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</si>
  <si>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</si>
  <si>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</si>
  <si>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</si>
  <si>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</si>
  <si>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</si>
  <si>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</si>
  <si>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</si>
  <si>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</si>
  <si>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</si>
  <si>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</si>
  <si>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</si>
  <si>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</si>
  <si>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</si>
  <si>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</si>
  <si>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</si>
  <si>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</si>
  <si>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</si>
  <si>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</si>
  <si>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</si>
  <si>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</si>
  <si>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</si>
  <si>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</si>
  <si>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</si>
  <si>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</si>
  <si>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</si>
  <si>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</si>
  <si>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</si>
  <si>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</si>
  <si>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</si>
  <si>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</si>
  <si>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</si>
  <si>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</si>
  <si>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</si>
  <si>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</si>
  <si>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</si>
  <si>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</si>
  <si>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</si>
  <si>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</si>
  <si>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</si>
  <si>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</si>
  <si>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</si>
  <si>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</si>
  <si>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</si>
  <si>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</si>
  <si>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</si>
  <si>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</si>
  <si>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</si>
  <si>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</si>
  <si>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</si>
  <si>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</si>
  <si>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</si>
  <si>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</si>
  <si>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</si>
  <si>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</si>
  <si>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</si>
  <si>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</si>
  <si>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</si>
  <si>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</si>
  <si>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</si>
  <si>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</si>
  <si>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</si>
  <si>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</si>
  <si>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</si>
  <si>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</si>
  <si>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</si>
  <si>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</si>
  <si>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</si>
  <si>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</si>
  <si>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</si>
  <si>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</si>
  <si>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</si>
  <si>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</si>
  <si>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</si>
  <si>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</si>
  <si>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</si>
  <si>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</si>
  <si>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</si>
  <si>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</si>
  <si>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</si>
  <si>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</si>
  <si>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</si>
  <si>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</si>
  <si>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</si>
  <si>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</si>
  <si>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</si>
  <si>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</si>
  <si>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</si>
  <si>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</si>
  <si>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</si>
  <si>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</si>
  <si>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</si>
  <si>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</si>
  <si>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</si>
  <si>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</si>
  <si>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</si>
  <si>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</si>
  <si>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</si>
  <si>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</si>
  <si>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</si>
  <si>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</si>
  <si>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</si>
  <si>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</si>
  <si>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</si>
  <si>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</si>
  <si>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</si>
  <si>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</si>
  <si>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</si>
  <si>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</si>
  <si>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</si>
  <si>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</si>
  <si>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</si>
  <si>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</si>
  <si>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</si>
  <si>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</si>
  <si>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</si>
  <si>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</si>
  <si>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</si>
  <si>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</si>
  <si>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</si>
  <si>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</si>
  <si>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</si>
  <si>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</si>
  <si>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</si>
  <si>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</si>
  <si>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</si>
  <si>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</si>
  <si>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</si>
  <si>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</si>
  <si>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</si>
  <si>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</si>
  <si>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</si>
  <si>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</si>
  <si>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</si>
  <si>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</si>
  <si>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</si>
  <si>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</si>
  <si>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</si>
  <si>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</si>
  <si>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</si>
  <si>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</si>
  <si>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</si>
  <si>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</si>
  <si>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</si>
  <si>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</si>
  <si>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</si>
  <si>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</si>
  <si>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</si>
  <si>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</si>
  <si>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</si>
  <si>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</si>
  <si>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</si>
  <si>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</si>
  <si>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</si>
  <si>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</si>
  <si>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</si>
  <si>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</si>
  <si>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</si>
  <si>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</si>
  <si>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</si>
  <si>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</si>
  <si>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</si>
  <si>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</si>
  <si>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</si>
  <si>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</si>
  <si>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</si>
  <si>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</si>
  <si>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</si>
  <si>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</si>
  <si>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</si>
  <si>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</si>
  <si>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</si>
  <si>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</si>
  <si>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</si>
  <si>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</si>
  <si>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</si>
  <si>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</si>
  <si>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</si>
  <si>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</si>
  <si>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</si>
  <si>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</si>
  <si>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</si>
  <si>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</si>
  <si>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</si>
  <si>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</si>
  <si>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</si>
  <si>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</si>
  <si>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</si>
  <si>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</si>
  <si>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</si>
  <si>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</si>
  <si>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</si>
  <si>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</si>
  <si>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</si>
  <si>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</si>
  <si>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</si>
  <si>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</si>
  <si>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</si>
  <si>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</si>
  <si>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</si>
  <si>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</si>
  <si>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</si>
  <si>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</si>
  <si>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</si>
  <si>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</si>
  <si>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</si>
  <si>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</si>
  <si>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</si>
  <si>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</si>
  <si>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</si>
  <si>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</si>
  <si>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</si>
  <si>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</si>
  <si>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</si>
  <si>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</si>
  <si>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</si>
  <si>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</si>
  <si>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</si>
  <si>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</si>
  <si>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</si>
  <si>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</si>
  <si>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</si>
  <si>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</si>
  <si>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</si>
  <si>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</si>
  <si>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</si>
  <si>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</si>
  <si>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</si>
  <si>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</si>
  <si>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</si>
  <si>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</si>
  <si>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</si>
  <si>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</si>
  <si>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</si>
  <si>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</si>
  <si>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</si>
  <si>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</si>
  <si>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</si>
  <si>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</si>
  <si>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</si>
  <si>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</si>
  <si>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</si>
  <si>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</si>
  <si>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</si>
  <si>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</si>
  <si>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</si>
  <si>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</si>
  <si>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</si>
  <si>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</si>
  <si>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</si>
  <si>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</si>
  <si>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</si>
  <si>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</si>
  <si>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</si>
  <si>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</si>
  <si>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</si>
  <si>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</si>
  <si>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</si>
  <si>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</si>
  <si>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</si>
  <si>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</si>
  <si>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</si>
  <si>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</si>
  <si>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</si>
  <si>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</si>
  <si>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</si>
  <si>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</si>
  <si>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</si>
  <si>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</si>
  <si>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</si>
  <si>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</si>
  <si>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</si>
  <si>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</si>
  <si>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</si>
  <si>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</si>
  <si>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</si>
  <si>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</si>
  <si>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</si>
  <si>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</si>
  <si>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</si>
  <si>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</si>
  <si>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</si>
  <si>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</si>
  <si>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</si>
  <si>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</si>
  <si>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</si>
  <si>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</si>
  <si>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</si>
  <si>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</si>
  <si>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</si>
  <si>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</si>
  <si>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</si>
  <si>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</si>
  <si>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</si>
  <si>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</si>
  <si>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</si>
  <si>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</si>
  <si>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</si>
  <si>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</si>
  <si>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</si>
  <si>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</si>
  <si>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</si>
  <si>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</si>
  <si>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</si>
  <si>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</si>
  <si>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</si>
  <si>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</si>
  <si>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</si>
  <si>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</si>
  <si>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</si>
  <si>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</si>
  <si>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</si>
  <si>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</si>
  <si>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</si>
  <si>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</si>
  <si>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</si>
  <si>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</si>
  <si>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</si>
  <si>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</si>
  <si>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</si>
  <si>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</si>
  <si>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</si>
  <si>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</si>
  <si>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</si>
  <si>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</si>
  <si>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</si>
  <si>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</si>
  <si>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</si>
  <si>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</si>
  <si>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</si>
  <si>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</si>
  <si>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</si>
  <si>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</si>
  <si>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</si>
  <si>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</si>
  <si>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</si>
  <si>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</si>
  <si>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</si>
  <si>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</si>
  <si>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</si>
  <si>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</si>
  <si>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</si>
  <si>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</si>
  <si>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</si>
  <si>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</si>
  <si>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</si>
  <si>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</si>
  <si>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</si>
  <si>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</si>
  <si>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</si>
  <si>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</si>
  <si>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</si>
  <si>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</si>
  <si>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</si>
  <si>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</si>
  <si>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</si>
  <si>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</si>
  <si>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</si>
  <si>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</si>
  <si>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</si>
  <si>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</si>
  <si>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</si>
  <si>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</si>
  <si>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</si>
  <si>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</si>
  <si>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</si>
  <si>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</si>
  <si>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</si>
  <si>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</si>
  <si>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</si>
  <si>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</si>
  <si>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</si>
  <si>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</si>
  <si>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</si>
  <si>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</si>
  <si>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</si>
  <si>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</si>
  <si>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</si>
  <si>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</si>
  <si>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</si>
  <si>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</si>
  <si>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</si>
  <si>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</si>
  <si>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</si>
  <si>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</si>
  <si>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</si>
  <si>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</si>
  <si>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</si>
  <si>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</si>
  <si>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</si>
  <si>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</si>
  <si>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</si>
  <si>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</si>
  <si>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</si>
  <si>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</si>
  <si>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</si>
  <si>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</si>
  <si>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</si>
  <si>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</si>
  <si>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</si>
  <si>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</si>
  <si>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</si>
  <si>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</si>
  <si>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</si>
  <si>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</si>
  <si>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</si>
  <si>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</si>
  <si>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</si>
  <si>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</si>
  <si>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</si>
  <si>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</si>
  <si>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</si>
  <si>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</si>
  <si>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</si>
  <si>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</si>
  <si>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</si>
  <si>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</si>
  <si>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</si>
  <si>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</si>
  <si>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</si>
  <si>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</si>
  <si>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</si>
  <si>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</si>
  <si>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</si>
  <si>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</si>
  <si>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</si>
  <si>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</si>
  <si>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</si>
  <si>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</si>
  <si>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</si>
  <si>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</si>
  <si>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</si>
  <si>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</si>
  <si>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</si>
  <si>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</si>
  <si>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</si>
  <si>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</si>
  <si>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</si>
  <si>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</si>
  <si>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</si>
  <si>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</si>
  <si>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</si>
  <si>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</si>
  <si>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</si>
  <si>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</si>
  <si>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</si>
  <si>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</si>
  <si>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</si>
  <si>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</si>
  <si>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</si>
  <si>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</si>
  <si>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</si>
  <si>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</si>
  <si>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</si>
  <si>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</si>
  <si>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</si>
  <si>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</si>
  <si>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</si>
  <si>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</si>
  <si>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</si>
  <si>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</si>
  <si>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</si>
  <si>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</si>
  <si>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</si>
  <si>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</si>
  <si>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</si>
  <si>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</si>
  <si>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</si>
  <si>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</si>
  <si>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</si>
  <si>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</si>
  <si>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</si>
  <si>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</si>
  <si>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</si>
  <si>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</si>
  <si>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</si>
  <si>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</si>
  <si>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</si>
  <si>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</si>
  <si>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</si>
  <si>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</si>
  <si>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</si>
  <si>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</si>
  <si>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</si>
  <si>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</si>
  <si>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</si>
  <si>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</si>
  <si>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</si>
  <si>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</si>
  <si>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</si>
  <si>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</si>
  <si>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</si>
  <si>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</si>
  <si>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</si>
  <si>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</si>
  <si>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</si>
  <si>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</si>
  <si>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</si>
  <si>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</si>
  <si>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</si>
  <si>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</si>
  <si>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</si>
  <si>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</si>
  <si>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</si>
  <si>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</si>
  <si>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</si>
  <si>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</si>
  <si>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</si>
  <si>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</si>
  <si>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</si>
  <si>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</si>
  <si>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</si>
  <si>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</si>
  <si>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</si>
  <si>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</si>
  <si>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</si>
  <si>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</si>
  <si>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</si>
  <si>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</si>
  <si>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</si>
  <si>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</si>
  <si>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</si>
  <si>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</si>
  <si>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</si>
  <si>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</si>
  <si>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</si>
  <si>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</si>
  <si>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</si>
  <si>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</si>
  <si>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</si>
  <si>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</si>
  <si>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</si>
  <si>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</si>
  <si>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</si>
  <si>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</si>
  <si>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</si>
  <si>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</si>
  <si>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</si>
  <si>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</si>
  <si>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</si>
  <si>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</si>
  <si>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</si>
  <si>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</si>
  <si>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</si>
  <si>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</si>
  <si>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</si>
  <si>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</si>
  <si>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</si>
  <si>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</si>
  <si>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</si>
  <si>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</si>
  <si>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</si>
  <si>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</si>
  <si>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</si>
  <si>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</si>
  <si>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</si>
  <si>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</si>
  <si>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</si>
  <si>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</si>
  <si>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</si>
  <si>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</si>
  <si>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</si>
  <si>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</si>
  <si>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</si>
  <si>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</si>
  <si>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</si>
  <si>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</si>
  <si>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</si>
  <si>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</si>
  <si>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</si>
  <si>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</si>
  <si>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</si>
  <si>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</si>
  <si>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</si>
  <si>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</si>
  <si>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</si>
  <si>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</si>
  <si>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</si>
  <si>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</si>
  <si>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</si>
  <si>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</si>
  <si>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</si>
  <si>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</si>
  <si>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</si>
  <si>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</si>
  <si>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</si>
  <si>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</si>
  <si>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</si>
  <si>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</si>
  <si>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</si>
  <si>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</si>
  <si>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</si>
  <si>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</si>
  <si>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</si>
  <si>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</si>
  <si>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</si>
  <si>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</si>
  <si>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</si>
  <si>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</si>
  <si>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</si>
  <si>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</si>
  <si>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</si>
  <si>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</si>
  <si>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</si>
  <si>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</si>
  <si>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</si>
  <si>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</si>
  <si>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</si>
  <si>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</si>
  <si>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</si>
  <si>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</si>
  <si>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</si>
  <si>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</si>
  <si>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</si>
  <si>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</si>
  <si>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</si>
  <si>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</si>
  <si>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</si>
  <si>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</si>
  <si>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</si>
  <si>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</si>
  <si>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</si>
  <si>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</si>
  <si>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</si>
  <si>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</si>
  <si>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</si>
  <si>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</si>
  <si>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</si>
  <si>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</si>
  <si>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</si>
  <si>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</si>
  <si>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</si>
  <si>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</si>
  <si>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</si>
  <si>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</si>
  <si>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</si>
  <si>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</si>
  <si>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</si>
  <si>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</si>
  <si>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</si>
  <si>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</si>
  <si>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</si>
  <si>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</si>
  <si>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</si>
  <si>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</si>
  <si>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</si>
  <si>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</si>
  <si>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</si>
  <si>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</si>
  <si>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</si>
  <si>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</si>
  <si>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</si>
  <si>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</si>
  <si>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</si>
  <si>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</si>
  <si>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</si>
  <si>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</si>
  <si>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</si>
  <si>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</si>
  <si>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</si>
  <si>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</si>
  <si>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</si>
  <si>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</si>
  <si>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</si>
  <si>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</si>
  <si>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</si>
  <si>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</si>
  <si>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</si>
  <si>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</si>
  <si>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</si>
  <si>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</si>
  <si>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</si>
  <si>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</si>
  <si>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</si>
  <si>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</si>
  <si>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</si>
  <si>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</si>
  <si>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</si>
  <si>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</si>
  <si>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</si>
  <si>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</si>
  <si>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</si>
  <si>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</si>
  <si>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</si>
  <si>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</si>
  <si>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</si>
  <si>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</si>
  <si>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</si>
  <si>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</si>
  <si>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</si>
  <si>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</si>
  <si>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</si>
  <si>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</si>
  <si>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</si>
  <si>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</si>
  <si>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</si>
  <si>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</si>
  <si>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</si>
  <si>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</si>
  <si>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</si>
  <si>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</si>
  <si>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</si>
  <si>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</si>
  <si>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</si>
  <si>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</si>
  <si>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</si>
  <si>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</si>
  <si>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</si>
  <si>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</si>
  <si>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</si>
  <si>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</si>
  <si>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</si>
  <si>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</si>
  <si>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</si>
  <si>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</si>
  <si>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</si>
  <si>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</si>
  <si>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</si>
  <si>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</si>
  <si>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</si>
  <si>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</si>
  <si>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</si>
  <si>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</si>
  <si>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</si>
  <si>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</si>
  <si>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</si>
  <si>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</si>
  <si>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</si>
  <si>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</si>
  <si>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</si>
  <si>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</si>
  <si>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</si>
  <si>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</si>
  <si>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</si>
  <si>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</si>
  <si>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</si>
  <si>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</si>
  <si>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</si>
  <si>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</si>
  <si>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</si>
  <si>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</si>
  <si>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</si>
  <si>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</si>
  <si>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</si>
  <si>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</si>
  <si>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</si>
  <si>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</si>
  <si>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</si>
  <si>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</si>
  <si>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</si>
  <si>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</si>
  <si>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</si>
  <si>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</si>
  <si>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</si>
  <si>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</si>
  <si>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</si>
  <si>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</si>
  <si>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</si>
  <si>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</si>
  <si>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</si>
  <si>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</si>
  <si>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</si>
  <si>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</si>
  <si>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</si>
  <si>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</si>
  <si>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</si>
  <si>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</si>
  <si>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</si>
  <si>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</si>
  <si>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</si>
  <si>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</si>
  <si>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</si>
  <si>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</si>
  <si>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</si>
  <si>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</si>
  <si>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</si>
  <si>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</si>
  <si>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</si>
  <si>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</si>
  <si>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</si>
  <si>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</si>
  <si>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</si>
  <si>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</si>
  <si>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</si>
  <si>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</si>
  <si>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</si>
  <si>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</si>
  <si>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</si>
  <si>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</si>
  <si>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</si>
  <si>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</si>
  <si>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</si>
  <si>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</si>
  <si>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</si>
  <si>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</si>
  <si>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</si>
  <si>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</si>
  <si>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</si>
  <si>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</si>
  <si>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</si>
  <si>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</si>
  <si>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</si>
  <si>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</si>
  <si>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</si>
  <si>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</si>
  <si>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</si>
  <si>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</si>
  <si>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</si>
  <si>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</si>
  <si>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</si>
  <si>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</si>
  <si>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</si>
  <si>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</si>
  <si>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</si>
  <si>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</si>
  <si>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</si>
  <si>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</si>
  <si>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</si>
  <si>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</si>
  <si>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</si>
  <si>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</si>
  <si>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</si>
  <si>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</si>
  <si>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</si>
  <si>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</si>
  <si>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</si>
  <si>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</si>
  <si>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</si>
  <si>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</si>
  <si>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</si>
  <si>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</si>
  <si>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</si>
  <si>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</si>
  <si>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</si>
  <si>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</si>
  <si>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</si>
  <si>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</si>
  <si>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</si>
  <si>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</si>
  <si>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</si>
  <si>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</si>
  <si>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</si>
  <si>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</si>
  <si>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</si>
  <si>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</si>
  <si>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</si>
  <si>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</si>
  <si>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</si>
  <si>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</si>
  <si>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</si>
  <si>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</si>
  <si>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</si>
  <si>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</si>
  <si>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</si>
  <si>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</si>
  <si>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</si>
  <si>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</si>
  <si>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</si>
  <si>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</si>
  <si>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</si>
  <si>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</si>
  <si>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</si>
  <si>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</si>
  <si>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</si>
  <si>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</si>
  <si>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</si>
  <si>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</si>
  <si>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</si>
  <si>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</si>
  <si>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</si>
  <si>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</si>
  <si>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</si>
  <si>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</si>
  <si>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</si>
  <si>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</si>
  <si>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</si>
  <si>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</si>
  <si>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</si>
  <si>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</si>
  <si>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</si>
  <si>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</si>
  <si>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</si>
  <si>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</si>
  <si>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</si>
  <si>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</si>
  <si>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</si>
  <si>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</si>
  <si>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</si>
  <si>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</si>
  <si>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</si>
  <si>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</si>
  <si>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</si>
  <si>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</si>
  <si>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</si>
  <si>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</si>
  <si>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</si>
  <si>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</si>
  <si>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</si>
  <si>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</si>
  <si>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</si>
  <si>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</si>
  <si>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</si>
  <si>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</si>
  <si>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</si>
  <si>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</si>
  <si>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</si>
  <si>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</si>
  <si>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</si>
  <si>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</si>
  <si>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</si>
  <si>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</si>
  <si>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</si>
  <si>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</si>
  <si>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</si>
  <si>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</si>
  <si>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</si>
  <si>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</si>
  <si>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</si>
  <si>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</si>
  <si>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</si>
  <si>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</si>
  <si>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</si>
  <si>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</si>
  <si>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</si>
  <si>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</si>
  <si>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</si>
  <si>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</si>
  <si>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</si>
  <si>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</si>
  <si>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</si>
  <si>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</si>
  <si>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</si>
  <si>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</si>
  <si>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</si>
  <si>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</si>
  <si>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</si>
  <si>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</si>
  <si>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</si>
  <si>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</si>
  <si>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</si>
  <si>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</si>
  <si>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</si>
  <si>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</si>
  <si>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</si>
  <si>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</si>
  <si>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</si>
  <si>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</si>
  <si>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</si>
  <si>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</si>
  <si>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</si>
  <si>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</si>
  <si>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</si>
  <si>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</si>
  <si>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</si>
  <si>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</si>
  <si>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</si>
  <si>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</si>
  <si>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</si>
  <si>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</si>
  <si>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</si>
  <si>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</si>
  <si>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</si>
  <si>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</si>
  <si>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</si>
  <si>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</si>
  <si>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</si>
  <si>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</si>
  <si>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</si>
  <si>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</si>
  <si>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</si>
  <si>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</si>
  <si>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</si>
  <si>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</si>
  <si>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</si>
  <si>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</si>
  <si>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</si>
  <si>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</si>
  <si>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</si>
  <si>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</si>
  <si>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</si>
  <si>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</si>
  <si>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</si>
  <si>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</si>
  <si>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</si>
  <si>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</si>
  <si>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</si>
  <si>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</si>
  <si>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</si>
  <si>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</si>
  <si>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</si>
  <si>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</si>
  <si>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</si>
  <si>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</si>
  <si>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</si>
  <si>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</si>
  <si>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</si>
  <si>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</si>
  <si>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</si>
  <si>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</si>
  <si>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</si>
  <si>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</si>
  <si>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</si>
  <si>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</si>
  <si>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</si>
  <si>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</si>
  <si>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</si>
  <si>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</si>
  <si>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</si>
  <si>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</si>
  <si>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</si>
  <si>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</si>
  <si>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</si>
  <si>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</si>
  <si>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</si>
  <si>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</si>
  <si>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</si>
  <si>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</si>
  <si>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</si>
  <si>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</si>
  <si>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</si>
  <si>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</si>
  <si>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</si>
  <si>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</si>
  <si>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</si>
  <si>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</si>
  <si>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</si>
  <si>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</si>
  <si>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</si>
  <si>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</si>
  <si>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</si>
  <si>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</si>
  <si>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</si>
  <si>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</si>
  <si>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</si>
  <si>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</si>
  <si>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</si>
  <si>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</si>
  <si>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</si>
  <si>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</si>
  <si>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</si>
  <si>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</si>
  <si>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</si>
  <si>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</si>
  <si>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</si>
  <si>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</si>
  <si>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</si>
  <si>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</si>
  <si>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</si>
  <si>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</si>
  <si>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</si>
  <si>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</si>
  <si>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</si>
  <si>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</si>
  <si>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</si>
  <si>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</si>
  <si>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</si>
  <si>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</si>
  <si>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</si>
  <si>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</si>
  <si>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</si>
  <si>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</si>
  <si>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</si>
  <si>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</si>
  <si>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</si>
  <si>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</si>
  <si>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</si>
  <si>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</si>
  <si>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</si>
  <si>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</si>
  <si>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</si>
  <si>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</si>
  <si>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</si>
  <si>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</si>
  <si>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</si>
  <si>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100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</si>
  <si>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</si>
  <si>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</si>
  <si>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</si>
  <si>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</si>
  <si>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</si>
  <si>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</si>
  <si>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</si>
  <si>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PCM-20251109-00000573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</si>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</sst>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307.44262337963301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3.4266898153873626E-2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45970.391049305559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45970.391049305559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45970.391049305559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45970.391049305559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45970.391049305559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45970.391049305559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45970.391049305559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45970.391049305559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45970.391049305559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45970.391049305559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45970.391049305559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45970.391049305559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45970.391049305559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45970.391049305559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45970.391049305559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45970.391049305559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45970.391049305559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45970.391049305559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45970.391049305559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45970.391049305559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45970.391049305559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45970.391049305559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45970.391049305559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45970.391049305559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45970.391049305559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45970.391049305559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45970.391049305559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45970.391049305559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45970.391049305559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45970.391049305559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45970.391049305559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45970.391049305559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45970.391049305559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45970.391049305559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45970.391049305559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45970.391049305559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45970.391049305559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45970.391049305559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45970.391049305559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45970.391049305559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45970.391049305559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45970.391049305559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45970.391049305559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45970.391049305559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45970.391049305559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45970.391049305559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45970.391049305559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45970.391049305559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45970.391049305559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45970.391049305559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45970.391049305559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45970.391049305559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45970.391049305559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45970.391049305559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45970.391049305559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45970.391049305559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45970.391049305559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45970.391049305559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45970.391049305559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45970.391049305559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45970.391049305559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45970.391049305559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45970.391049305559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45970.391049305559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DC905597-3143-447C-A792-CA920DE0EDC5}"/>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145.39121134259767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4.9613425944698974E-3</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45970.391049305559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45970.391049305559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45970.391049305559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45970.391049305559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27760</v>
      </c>
      <c r="E9" s="103"/>
      <c r="F9" s="104"/>
      <c r="G9" s="105">
        <f t="shared" ca="1" si="0"/>
        <v>45970.391049305559</v>
      </c>
      <c r="H9" s="104"/>
      <c r="I9" s="18" t="str">
        <f>IFERROR(VLOOKUP(D9,DB!A:F,6,0),"")</f>
        <v>Generator-SG</v>
      </c>
      <c r="J9" s="18" t="str">
        <f>IFERROR(VLOOKUP(D9,DB!A:G,7,0),"")</f>
        <v>Weak</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45970.391049305559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45970.391049305559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45970.391049305559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45970.391049305559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45970.391049305559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45970.391049305559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45970.391049305559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45970.391049305559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45970.391049305559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45970.391049305559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45970.391049305559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45970.391049305559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45970.391049305559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45970.391049305559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45970.391049305559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45970.391049305559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45970.391049305559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45970.391049305559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45970.391049305559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45970.391049305559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45970.391049305559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45970.391049305559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45970.391049305559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45970.391049305559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45970.391049305559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45970.391049305559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45970.391049305559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45970.391049305559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45970.391049305559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45970.391049305559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45970.391049305559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45970.391049305559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45970.391049305559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45970.391049305559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45970.391049305559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45970.391049305559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45970.391049305559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45970.391049305559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45970.391049305559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45970.391049305559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45970.391049305559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45970.391049305559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45970.391049305559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45970.391049305559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45970.391049305559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45970.391049305559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45970.391049305559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45970.391049305559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45970.391049305559</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tabSelected="1"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4.9614120376645587E-2</v>
      </c>
      <c r="H2" s="151">
        <v>45970.341412037036</v>
      </c>
      <c r="I2" s="86" t="str">
        <f>IFERROR(VLOOKUP(D2,DB!A:F,6,0),"")</f>
        <v>SCECO</v>
      </c>
      <c r="J2" s="61" t="str">
        <f>IFERROR(VLOOKUP(D2,DB!A:G,7,0),"")</f>
        <v>Dead</v>
      </c>
      <c r="K2" s="153" t="s">
        <v>39110</v>
      </c>
      <c r="L2" s="152" t="str">
        <f>IFERROR(VLOOKUP(D2,DB!A:I,9,0),"")</f>
        <v>Latis</v>
      </c>
    </row>
    <row r="3" spans="1:13" s="24" customFormat="1" ht="15" customHeight="1">
      <c r="A3" s="19" t="s">
        <v>39111</v>
      </c>
      <c r="B3" s="61" t="str">
        <f>IFERROR(VLOOKUP(D3,DB!A:K,11,0),"")</f>
        <v>R3</v>
      </c>
      <c r="C3" s="18">
        <v>3</v>
      </c>
      <c r="D3" s="18" t="s">
        <v>25245</v>
      </c>
      <c r="E3" s="18" t="s">
        <v>39021</v>
      </c>
      <c r="F3" s="20">
        <v>45970.33016203704</v>
      </c>
      <c r="G3" s="21">
        <f ca="1">IFERROR(NOW()-F3,"-")</f>
        <v>6.0887268518854398E-2</v>
      </c>
      <c r="H3" s="151" t="s">
        <v>39112</v>
      </c>
      <c r="I3" s="19" t="str">
        <f>IFERROR(VLOOKUP(D3,DB!A:F,6,0),"")</f>
        <v>SCECO</v>
      </c>
      <c r="J3" s="18" t="str">
        <f>IFERROR(VLOOKUP(D3,DB!A:G,7,0),"")</f>
        <v>Weak</v>
      </c>
      <c r="K3" s="45" t="s">
        <v>39113</v>
      </c>
      <c r="L3" s="23" t="str">
        <f>IFERROR(VLOOKUP(D3,DB!A:I,9,0),"")</f>
        <v>Latis</v>
      </c>
    </row>
    <row r="4" spans="1:13" s="24" customFormat="1" ht="15" customHeight="1">
      <c r="A4" s="19"/>
      <c r="B4" s="61" t="str">
        <f>IFERROR(VLOOKUP(D4,DB!A:K,11,0),"")</f>
        <v/>
      </c>
      <c r="C4" s="18"/>
      <c r="D4" s="61"/>
      <c r="E4" s="18"/>
      <c r="F4" s="155"/>
      <c r="G4" s="21">
        <f t="shared" ref="G3:G15" ca="1" si="0">IFERROR(NOW()-F4,"-")</f>
        <v>45970.391049305559</v>
      </c>
      <c r="H4" s="151"/>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45970.391049305559</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45970.391049305559</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45970.391049305559</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45970.391049305559</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45970.391049305559</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45970.391049305559</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45970.391049305559</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45970.391049305559</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45970.391049305559</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45970.391049305559</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45970.391049305559</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45970.391049305559</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45970.391049305559</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45970.391049305559</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45970.391049305559</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45970.391049305559</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45970.391049305559</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45970.391049305559</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45970.391049305559</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45970.391049305559</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45970.391049305559</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45970.391049305559</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45970.391049305559</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45970.391049305559</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45970.391049305559</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45970.391049305559</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45970.391049305559</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45970.391049305559</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45970.391049305559</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45970.391049305559</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45970.391049305559</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45970.391049305559</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45970.391049305559</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45970.391049305559</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45970.391049305559</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45970.391049305559</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45970.391049305559</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45970.391049305559</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45970.391049305559</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45970.391049305559</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45970.391049305559</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45970.391049305559</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45970.391049305559</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45970.391049305559</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45970.391049305559</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45970.391049305559</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45970.391049305559</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45970.391049305559</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45970.391049305559</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45970.391049305559</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45970.391049305559</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45970.391049305559</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45970.391049305559</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45970.391049305559</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45970.391049305559</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45970.391049305559</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45970.391049305559</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45970.391049305559</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45970.391049305559</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45970.391049305559</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45970.391049305559</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45970.391049305559</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45970.391049305559</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45970.391049305559</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45970.391049305559</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45970.391049305559</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45970.391049305559</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45970.391049305559</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45970.391049305559</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45970.391049305559</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45970.391049305559</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45970.391049305559</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45970.391049305559</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45970.391049305559</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45970.391049305559</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45970.391049305559</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45970.391049305559</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45970.391049305559</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45970.391049305559</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45970.391049305559</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45970.391049305559</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45970.391049305559</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45970.391049305559</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45970.391049305559</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45970.391049305559</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45970.391049305559</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45970.391049305559</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45970.391049305559</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45970.391049305559</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45970.391049305559</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45970.391049305559</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45970.391049305559</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45970.391049305559</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45970.391049305559</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45970.391049305559</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45970.391049305559</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45970.391049305559</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45970.391049305559</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45970.391049305559</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45970.391049305559</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45970.391049305559</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45970.391049305559</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45970.391049305559</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45970.391049305559</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45970.391049305559</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45970.391049305559</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45970.391049305559</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45970.391049305559</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45970.391049305559</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45970.391049305559</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45970.391049305559</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45970.391049305559</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45970.391049305559</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45970.391049305559</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45970.391049305559</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45970.391049305559</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45970.391049305559</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45970.391049305559</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45970.391049305559</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45970.391049305559</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45970.391049305559</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45970.391049305559</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45970.391049305559</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45970.391049305559</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45970.391049305559</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45970.391049305559</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45970.391049305559</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45970.391049305559</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45970.391049305559</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45970.391049305559</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45970.391049305559</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45970.391049305559</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45970.391049305559</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45970.391049305559</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45970.391049305559</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45970.391049305559</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45970.391049305559</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45970.391049305559</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45970.391049305559</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45970.391049305559</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45970.391049305559</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45970.391049305559</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45970.391049305559</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45970.391049305559</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45970.391049305559</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45970.391049305559</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45970.391049305559</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45970.391049305559</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45970.391049305559</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45970.391049305559</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45970.391049305559</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45970.391049305559</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45970.391049305559</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45970.391049305559</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45970.391049305559</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45970.391049305559</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45970.391049305559</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45970.391049305559</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45970.391049305559</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45970.391049305559</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45970.391049305559</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45970.391049305559</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45970.391049305559</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45970.391049305559</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45970.391049305559</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45970.391049305559</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45970.391049305559</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45970.391049305559</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45970.391049305559</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45970.391049305559</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45970.391049305559</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45970.391049305559</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45970.391049305559</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45970.391049305559</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45970.391049305559</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45970.391049305559</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45970.391049305559</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45970.391049305559</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45970.391049305559</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45970.391049305559</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45970.391049305559</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45970.391049305559</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45970.391049305559</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45970.391049305559</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45970.391049305559</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45970.391049305559</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45970.391049305559</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45970.391049305559</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45970.391049305559</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45970.391049305559</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45970.391049305559</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45970.391049305559</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45970.391049305559</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45970.391049305559</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45970.391049305559</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45970.391049305559</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45970.391049305559</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45970.391049305559</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45970.391049305559</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45970.391049305559</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45970.391049305559</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45970.391049305559</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45970.391049305559</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45970.391049305559</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45970.391049305559</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45970.391049305559</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45970.391049305559</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45970.391049305559</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45970.391049305559</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45970.391049305559</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45970.391049305559</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45970.391049305559</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45970.391049305559</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45970.391049305559</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45970.391049305559</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45970.391049305559</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45970.391049305559</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45970.391049305559</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45970.391049305559</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45970.391049305559</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45970.391049305559</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45970.391049305559</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45970.391049305559</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45970.391049305559</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45970.391049305559</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45970.391049305559</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45970.391049305559</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45970.391049305559</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45970.391049305559</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45970.391049305559</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45970.391049305559</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45970.391049305559</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45970.391049305559</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45970.391049305559</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45970.391049305559</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45970.391049305559</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45970.391049305559</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45970.391049305559</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45970.391049305559</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45970.391049305559</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45970.391049305559</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45970.391049305559</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45970.391049305559</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45970.391049305559</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45970.391049305559</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45970.391049305559</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45970.391049305559</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45970.391049305559</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45970.391049305559</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45970.391049305559</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45970.391049305559</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45970.391049305559</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45970.391049305559</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45970.391049305559</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45970.391049305559</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45970.391049305559</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45970.391049305559</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45970.391049305559</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45970.391049305559</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45970.391049305559</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45970.391049305559</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45970.391049305559</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45970.391049305559</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45970.391049305559</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45970.391049305559</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45970.391049305559</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45970.391049305559</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45970.391049305559</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45970.391049305559</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45970.391049305559</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45970.391049305559</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45970.391049305559</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45970.391049305559</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45970.391049305559</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45970.391049305559</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45970.391049305559</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45970.391049305559</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45970.391049305559</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45970.391049305559</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45970.391049305559</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45970.391049305559</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45970.391049305559</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45970.391049305559</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45970.391049305559</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45970.391049305559</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45970.391049305559</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45970.391049305559</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45970.391049305559</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45970.391049305559</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45970.391049305559</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45970.391049305559</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45970.391049305559</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45970.391049305559</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45970.391049305559</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45970.391049305559</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45970.391049305559</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45970.391049305559</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45970.391049305559</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45970.391049305559</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45970.391049305559</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45970.391049305559</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45970.391049305559</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45970.391049305559</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45970.391049305559</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45970.391049305559</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45970.391049305559</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45970.391049305559</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45970.391049305559</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45970.391049305559</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45970.391049305559</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45970.391049305559</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45970.391049305559</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45970.391049305559</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45970.391049305559</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45970.391049305559</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45970.391049305559</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45970.391049305559</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45970.391049305559</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45970.391049305559</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45970.391049305559</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45970.391049305559</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45970.391049305559</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45970.391049305559</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45970.391049305559</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45970.391049305559</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45970.391049305559</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45970.391049305559</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45970.391049305559</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45970.391049305559</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45970.391049305559</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45970.391049305559</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45970.391049305559</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45970.391049305559</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45970.391049305559</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45970.391049305559</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45970.391049305559</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45970.391049305559</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45970.391049305559</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45970.391049305559</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45970.391049305559</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45970.391049305559</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45970.391049305559</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45970.391049305559</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45970.391049305559</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45970.391049305559</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45970.391049305559</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45970.391049305559</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45970.391049305559</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45970.391049305559</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45970.391049305559</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45970.391049305559</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45970.391049305559</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45970.391049305559</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45970.391049305559</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45970.391049305559</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45970.391049305559</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45970.391049305559</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45970.391049305559</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45970.391049305559</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45970.391049305559</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45970.391049305559</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45970.391049305559</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45970.391049305559</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45970.391049305559</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45970.391049305559</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45970.391049305559</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45970.391049305559</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45970.391049305559</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45970.391049305559</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45970.391049305559</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45970.391049305559</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45970.391049305559</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45970.391049305559</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45970.391049305559</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45970.391049305559</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45970.391049305559</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45970.391049305559</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45970.391049305559</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45970.391049305559</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45970.391049305559</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45970.391049305559</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45970.391049305559</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45970.391049305559</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45970.391049305559</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45970.391049305559</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45970.391049305559</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45970.391049305559</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45970.391049305559</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45970.391049305559</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45970.391049305559</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45970.391049305559</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45970.391049305559</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45970.391049305559</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45970.391049305559</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45970.391049305559</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45970.391049305559</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45970.391049305559</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45970.391049305559</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45970.391049305559</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45970.391049305559</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45970.391049305559</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45970.391049305559</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45970.391049305559</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45970.391049305559</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45970.391049305559</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45970.391049305559</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45970.391049305559</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45970.391049305559</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45970.391049305559</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45970.391049305559</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45970.391049305559</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45970.391049305559</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45970.391049305559</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45970.391049305559</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45970.391049305559</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45970.391049305559</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45970.391049305559</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45970.391049305559</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45970.391049305559</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45970.391049305559</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45970.391049305559</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45970.391049305559</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45970.391049305559</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45970.391049305559</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45970.391049305559</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45970.391049305559</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45970.391049305559</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45970.391049305559</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45970.391049305559</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45970.391049305559</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45970.391049305559</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45970.391049305559</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45970.391049305559</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45970.391049305559</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45970.391049305559</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45970.391049305559</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45970.391049305559</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45970.391049305559</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45970.391049305559</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45970.391049305559</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45970.391049305559</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45970.391049305559</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45970.391049305559</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45970.391049305559</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45970.391049305559</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45970.391049305559</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45970.391049305559</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45970.391049305559</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45970.391049305559</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45970.391049305559</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45970.391049305559</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45970.391049305559</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45970.391049305559</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45970.391049305559</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45970.391049305559</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45970.391049305559</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45970.391049305559</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45970.391049305559</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45970.391049305559</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45970.391049305559</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45970.391049305559</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45970.391049305559</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45970.391049305559</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45970.391049305559</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45970.391049305559</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45970.391049305559</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45970.391049305559</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45970.391049305559</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45970.391049305559</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45970.391049305559</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45970.391049305559</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45970.391049305559</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45970.391049305559</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45970.391049305559</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45970.391049305559</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45970.391049305559</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45970.391049305559</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45970.391049305559</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45970.391049305559</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45970.391049305559</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45970.391049305559</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45970.391049305559</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45970.391049305559</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45970.391049305559</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45970.391049305559</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45970.391049305559</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45970.391049305559</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45970.391049305559</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45970.391049305559</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45970.391049305559</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45970.391049305559</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45970.391049305559</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45970.391049305559</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45970.391049305559</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45970.391049305559</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45970.391049305559</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45970.391049305559</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45970.391049305559</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45970.391049305559</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45970.391049305559</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45970.391049305559</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45970.391049305559</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45970.391049305559</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45970.391049305559</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45970.391049305559</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45970.391049305559</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45970.391049305559</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45970.391049305559</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45970.391049305559</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45970.391049305559</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45970.391049305559</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45970.391049305559</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45970.391049305559</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45970.391049305559</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45970.391049305559</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45970.391049305559</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45970.391049305559</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45970.391049305559</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45970.391049305559</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45970.391049305559</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45970.391049305559</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45970.391049305559</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45970.391049305559</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45970.391049305559</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45970.391049305559</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45970.391049305559</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45970.391049305559</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45970.391049305559</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45970.391049305559</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45970.391049305559</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45970.391049305559</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45970.391049305559</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45970.391049305559</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45970.391049305559</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45970.391049305559</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45970.391049305559</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45970.391049305559</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45970.391049305559</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45970.391049305559</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45970.391049305559</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45970.391049305559</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45970.391049305559</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45970.391049305559</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45970.391049305559</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45970.391049305559</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45970.391049305559</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45970.391049305559</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45970.391049305559</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45970.391049305559</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45970.391049305559</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45970.391049305559</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45970.391049305559</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45970.391049305559</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45970.391049305559</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45970.391049305559</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45970.391049305559</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45970.391049305559</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45970.391049305559</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45970.391049305559</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45970.391049305559</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45970.391049305559</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45970.391049305559</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45970.391049305559</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45970.391049305559</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45970.391049305559</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45970.391049305559</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45970.391049305559</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45970.391049305559</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45970.391049305559</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45970.391049305559</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45970.391049305559</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45970.391049305559</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45970.391049305559</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45970.391049305559</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45970.391049305559</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45970.391049305559</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45970.391049305559</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45970.391049305559</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45970.391049305559</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45970.391049305559</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45970.391049305559</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45970.391049305559</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45970.391049305559</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45970.391049305559</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45970.391049305559</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45970.391049305559</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45970.391049305559</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45970.391049305559</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45970.391049305559</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45970.391049305559</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45970.391049305559</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45970.391049305559</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45970.391049305559</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45970.391049305559</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45970.391049305559</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45970.391049305559</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45970.391049305559</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45970.391049305559</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45970.391049305559</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45970.391049305559</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45970.391049305559</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45970.391049305559</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45970.391049305559</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45970.391049305559</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45970.391049305559</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45970.391049305559</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45970.391049305559</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45970.391049305559</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45970.391049305559</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45970.391049305559</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45970.391049305559</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45970.391049305559</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45970.391049305559</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45970.391049305559</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45970.391049305559</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45970.391049305559</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45970.391049305559</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45970.391049305559</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45970.391049305559</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45970.391049305559</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45970.391049305559</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45970.391049305559</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45970.391049305559</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45970.391049305559</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45970.391049305559</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45970.391049305559</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45970.391049305559</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45970.391049305559</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45970.391049305559</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45970.391049305559</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45970.391049305559</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45970.391049305559</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45970.391049305559</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45970.391049305559</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45970.391049305559</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45970.391049305559</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45970.391049305559</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45970.391049305559</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45970.391049305559</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45970.391049305559</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45970.391049305559</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45970.391049305559</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45970.391049305559</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45970.391049305559</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45970.391049305559</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45970.391049305559</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45970.391049305559</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45970.391049305559</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45970.391049305559</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45970.391049305559</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45970.391049305559</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45970.391049305559</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45970.391049305559</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45970.391049305559</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45970.391049305559</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45970.391049305559</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45970.391049305559</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45970.391049305559</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45970.391049305559</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45970.391049305559</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45970.391049305559</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45970.391049305559</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45970.391049305559</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45970.391049305559</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45970.391049305559</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45970.391049305559</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45970.391049305559</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45970.391049305559</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45970.391049305559</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45970.391049305559</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45970.391049305559</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45970.391049305559</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45970.391049305559</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45970.391049305559</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45970.391049305559</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45970.391049305559</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45970.391049305559</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45970.391049305559</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45970.391049305559</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45970.391049305559</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45970.391049305559</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45970.391049305559</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45970.391049305559</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45970.391049305559</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45970.391049305559</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45970.391049305559</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45970.391049305559</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45970.391049305559</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45970.391049305559</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45970.391049305559</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45970.391049305559</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45970.391049305559</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45970.391049305559</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45970.391049305559</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45970.391049305559</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45970.391049305559</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45970.391049305559</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45970.391049305559</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45970.391049305559</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45970.391049305559</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45970.391049305559</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45970.391049305559</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45970.391049305559</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45970.391049305559</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45970.391049305559</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45970.391049305559</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45970.391049305559</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45970.391049305559</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45970.391049305559</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45970.391049305559</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45970.391049305559</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45970.391049305559</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45970.391049305559</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45970.391049305559</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45970.391049305559</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45970.391049305559</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45970.391049305559</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45970.391049305559</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45970.391049305559</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45970.391049305559</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45970.391049305559</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45970.391049305559</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45970.391049305559</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45970.391049305559</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45970.391049305559</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45970.391049305559</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45970.391049305559</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45970.391049305559</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45970.391049305559</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45970.391049305559</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45970.391049305559</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45970.391049305559</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45970.391049305559</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45970.391049305559</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45970.391049305559</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45970.391049305559</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45970.391049305559</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45970.391049305559</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45970.391049305559</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45970.391049305559</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45970.391049305559</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45970.391049305559</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45970.391049305559</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45970.391049305559</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45970.391049305559</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45970.391049305559</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45970.391049305559</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45970.391049305559</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45970.391049305559</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45970.391049305559</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45970.391049305559</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45970.391049305559</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45970.391049305559</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45970.391049305559</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45970.391049305559</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45970.391049305559</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45970.391049305559</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45970.391049305559</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45970.391049305559</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45970.391049305559</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45970.391049305559</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45970.391049305559</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45970.391049305559</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45970.391049305559</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45970.391049305559</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45970.391049305559</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45970.391049305559</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45970.391049305559</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45970.391049305559</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45970.391049305559</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45970.391049305559</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45970.391049305559</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45970.391049305559</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45970.391049305559</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45970.391049305559</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45970.391049305559</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45970.391049305559</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45970.391049305559</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45970.391049305559</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45970.391049305559</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45970.391049305559</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45970.391049305559</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45970.391049305559</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45970.391049305559</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45970.391049305559</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45970.391049305559</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45970.391049305559</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45970.391049305559</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45970.391049305559</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45970.391049305559</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45970.391049305559</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45970.391049305559</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45970.391049305559</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45970.391049305559</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45970.391049305559</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45970.391049305559</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45970.391049305559</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45970.391049305559</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45970.391049305559</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45970.391049305559</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45970.391049305559</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45970.391049305559</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45970.391049305559</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45970.391049305559</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45970.391049305559</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45970.391049305559</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45970.391049305559</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45970.391049305559</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45970.391049305559</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45970.391049305559</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45970.391049305559</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45970.391049305559</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45970.391049305559</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45970.391049305559</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45970.391049305559</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45970.391049305559</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45970.391049305559</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45970.391049305559</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45970.391049305559</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45970.391049305559</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45970.391049305559</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45970.391049305559</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45970.391049305559</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45970.391049305559</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45970.391049305559</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45970.391049305559</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45970.391049305559</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45970.391049305559</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45970.391049305559</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45970.391049305559</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45970.391049305559</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45970.391049305559</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45970.391049305559</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45970.391049305559</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45970.391049305559</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45970.391049305559</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45970.391049305559</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45970.391049305559</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45970.391049305559</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45970.391049305559</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45970.391049305559</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45970.391049305559</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45970.391049305559</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45970.391049305559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45970.391049305559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45970.391049305559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45970.391049305559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45970.391049305559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45970.391049305559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45970.391049305559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45970.391049305559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45970.391049305559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45970.391049305559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45970.391049305559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45970.391049305559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45970.391049305559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45970.391049305559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45970.391049305559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45970.391049305559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45970.391049305559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45970.391049305559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45970.391049305559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45970.391049305559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45970.391049305559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45970.391049305559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45970.391049305559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45970.391049305559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45970.391049305559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45970.391049305559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45970.391049305559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45970.391049305559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45970.391049305559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45970.391049305559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45970.391049305559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45970.391049305559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45970.391049305559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45970.391049305559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45970.391049305559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45970.391049305559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45970.391049305559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45970.391049305559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45970.391049305559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45970.391049305559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45970.391049305559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45970.391049305559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45970.391049305559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45970.391049305559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45970.391049305559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45970.391049305559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45970.391049305559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45970.391049305559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45970.391049305559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45970.391049305559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45970.391049305559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45970.391049305559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45970.391049305559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45970.391049305559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45970.391049305559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45970.391049305559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45970.391049305559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45970.391049305559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45970.391049305559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45970.391049305559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45970.391049305559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45970.391049305559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45970.391049305559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45970.391049305559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45970.391049305559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45970.391049305559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45970.391049305559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45970.391049305559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45970.391049305559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45970.391049305559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45970.391049305559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45970.391049305559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45970.391049305559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45970.391049305559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45970.391049305559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45970.391049305559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45970.391049305559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45970.391049305559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45970.391049305559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45970.391049305559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45970.391049305559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45970.391049305559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45970.391049305559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45970.391049305559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45970.391049305559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45970.391049305559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45970.391049305559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45970.391049305559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45970.391049305559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45970.391049305559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45970.391049305559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45970.391049305559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45970.391049305559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45970.391049305559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45970.391049305559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45970.391049305559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45970.391049305559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45970.391049305559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45970.391049305559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45970.391049305559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45970.391049305559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45970.391049305559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45970.391049305559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45970.391049305559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45970.391049305559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45970.391049305559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45970.391049305559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45970.391049305559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45970.391049305559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45970.391049305559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45970.391049305559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45970.391049305559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45970.391049305559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45970.391049305559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45970.391049305559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45970.391049305559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45970.391049305559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45970.391049305559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45970.391049305559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45970.391049305559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45970.391049305559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45970.391049305559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45970.391049305559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45970.391049305559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45970.391049305559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45970.391049305559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45970.391049305559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45970.391049305559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45970.391049305559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45970.391049305559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45970.391049305559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45970.391049305559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45970.391049305559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45970.391049305559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45970.391049305559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45970.391049305559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45970.391049305559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45970.391049305559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45970.391049305559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45970.391049305559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45970.391049305559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45970.391049305559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45970.391049305559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45970.391049305559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45970.391049305559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45970.391049305559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45970.391049305559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45970.391049305559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45970.391049305559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45970.391049305559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45970.391049305559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45970.391049305559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45970.391049305559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45970.391049305559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45970.391049305559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45970.391049305559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45970.391049305559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45970.391049305559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45970.391049305559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45970.391049305559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45970.391049305559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45970.391049305559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45970.391049305559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45970.391049305559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45970.391049305559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45970.391049305559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45970.391049305559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45970.391049305559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45970.391049305559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45970.391049305559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45970.391049305559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45970.391049305559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45970.391049305559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45970.391049305559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45970.391049305559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45970.391049305559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45970.391049305559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45970.391049305559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45970.391049305559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45970.391049305559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45970.391049305559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45970.391049305559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45970.391049305559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45970.391049305559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45970.391049305559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45970.391049305559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45970.391049305559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45970.391049305559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45970.391049305559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45970.391049305559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45970.391049305559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45970.391049305559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45970.391049305559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45970.391049305559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45970.391049305559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45970.391049305559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45970.391049305559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45970.391049305559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45970.391049305559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45970.391049305559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45970.391049305559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45970.391049305559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45970.391049305559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45970.391049305559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45970.391049305559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45970.391049305559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45970.391049305559</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266.91033171296294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34334</v>
      </c>
      <c r="E3" s="95"/>
      <c r="F3" s="96">
        <v>45970.375798611109</v>
      </c>
      <c r="G3" s="136">
        <f t="shared" ca="1" si="0"/>
        <v>1.5250694450514857E-2</v>
      </c>
      <c r="H3" s="96">
        <v>45970.36954861111</v>
      </c>
      <c r="I3" s="135" t="str">
        <f>IFERROR(VLOOKUP(D3,DB!A:F,6,0),"")</f>
        <v>SCECO</v>
      </c>
      <c r="J3" s="135" t="str">
        <f>IFERROR(VLOOKUP(D3,DB!A:G,7,0),"")</f>
        <v>Dead</v>
      </c>
      <c r="K3" s="98"/>
      <c r="L3" s="92" t="str">
        <f>IFERROR(VLOOKUP(D3,DB!A:I,9,0),"")</f>
        <v>Latis</v>
      </c>
    </row>
    <row r="4" spans="1:16" ht="15" customHeight="1">
      <c r="A4" s="135"/>
      <c r="B4" s="135" t="str">
        <f>IFERROR(VLOOKUP(D4,DB!A:K,11,0),"")</f>
        <v/>
      </c>
      <c r="C4" s="94"/>
      <c r="D4" s="92"/>
      <c r="E4" s="95"/>
      <c r="F4" s="96"/>
      <c r="G4" s="136">
        <f t="shared" ca="1" si="0"/>
        <v>45970.391049305559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45970.391049305559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45970.391049305559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45970.391049305559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45970.391049305559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45970.391049305559</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45970.391049305559</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45970.391049305559</v>
      </c>
      <c r="H11" s="96"/>
      <c r="I11" s="135"/>
      <c r="J11" s="135"/>
      <c r="K11" s="98"/>
      <c r="L11" s="92"/>
    </row>
    <row r="12" spans="1:16" ht="15" customHeight="1">
      <c r="A12" s="135"/>
      <c r="B12" s="135"/>
      <c r="C12" s="94"/>
      <c r="D12" s="92"/>
      <c r="E12" s="95"/>
      <c r="F12" s="96"/>
      <c r="G12" s="136">
        <f ca="1">IFERROR(NOW()-F12,"")</f>
        <v>45970.391049305559</v>
      </c>
      <c r="H12" s="96"/>
      <c r="I12" s="135"/>
      <c r="J12" s="135"/>
      <c r="K12" s="98"/>
      <c r="L12" s="92"/>
    </row>
    <row r="13" spans="1:16" ht="15" customHeight="1">
      <c r="A13" s="135"/>
      <c r="B13" s="135" t="str">
        <f>IFERROR(VLOOKUP(D13,DB!A:K,11,0),"")</f>
        <v/>
      </c>
      <c r="C13" s="94"/>
      <c r="D13" s="92"/>
      <c r="E13" s="95"/>
      <c r="F13" s="96"/>
      <c r="G13" s="136">
        <f t="shared" ca="1" si="1"/>
        <v>45970.391049305559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45970.391049305559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45970.391049305559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45970.391049305559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45970.391049305559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45970.391049305559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45970.391049305559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45970.391049305559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45970.391049305559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45970.391049305559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45970.391049305559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45970.391049305559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45970.391049305559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45970.391049305559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45970.391049305559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45970.391049305559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45970.391049305559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45970.391049305559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45970.391049305559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45970.391049305559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45970.391049305559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45970.391049305559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45970.391049305559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45970.391049305559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45970.391049305559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45970.391049305559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45970.391049305559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45970.391049305559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45970.391049305559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45970.391049305559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45970.391049305559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45970.391049305559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45970.391049305559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45970.391049305559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45970.391049305559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45970.391049305559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45970.391049305559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45970.391049305559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45970.391049305559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45970.391049305559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45970.391049305559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45970.391049305559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45970.391049305559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45970.391049305559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45970.391049305559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45970.391049305559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45970.391049305559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45970.391049305559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45970.391049305559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45970.391049305559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45970.391049305559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45970.391049305559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45970.391049305559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45970.391049305559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45970.391049305559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45970.391049305559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45970.391049305559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45970.391049305559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45970.391049305559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45970.391049305559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45970.391049305559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45970.391049305559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45970.391049305559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45970.391049305559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45970.391049305559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45970.391049305559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45970.391049305559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45970.391049305559</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78.558989120370825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44.202171990742499</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54" ca="1" si="1">IFERROR(NOW()-F4,"")</f>
        <v>21.729938194446731</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45970.391049305559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45970.391049305559</v>
      </c>
      <c r="H7" s="125"/>
      <c r="I7" s="124" t="str">
        <f>IFERROR(VLOOKUP(D7,DB!A:F,6,0),"")</f>
        <v/>
      </c>
      <c r="J7" s="124" t="str">
        <f>IFERROR(VLOOKUP(D7,DB!A:G,7,0),"")</f>
        <v/>
      </c>
      <c r="K7" s="124"/>
      <c r="L7" s="124" t="str">
        <f>IFERROR(VLOOKUP(D7,DB!A:I,9,0),"")</f>
        <v/>
      </c>
    </row>
    <row r="8" spans="1:13">
      <c r="A8" s="124"/>
      <c r="B8" s="124" t="str">
        <f>IFERROR(VLOOKUP(D8,DB!A:K,11,0),"")</f>
        <v>R5</v>
      </c>
      <c r="C8" s="124"/>
      <c r="D8" s="124" t="s">
        <v>32985</v>
      </c>
      <c r="E8" s="124"/>
      <c r="F8" s="125"/>
      <c r="G8" s="126">
        <f t="shared" ca="1" si="1"/>
        <v>45970.391049305559</v>
      </c>
      <c r="H8" s="125"/>
      <c r="I8" s="124" t="str">
        <f>IFERROR(VLOOKUP(D8,DB!A:F,6,0),"")</f>
        <v>SCECO</v>
      </c>
      <c r="J8" s="124" t="str">
        <f>IFERROR(VLOOKUP(D8,DB!A:G,7,0),"")</f>
        <v>Dead</v>
      </c>
      <c r="K8" s="124"/>
      <c r="L8" s="124" t="str">
        <f>IFERROR(VLOOKUP(D8,DB!A:I,9,0),"")</f>
        <v>Latis</v>
      </c>
    </row>
    <row r="9" spans="1:13">
      <c r="A9" s="124"/>
      <c r="B9" s="124" t="str">
        <f>IFERROR(VLOOKUP(D9,DB!A:K,11,0),"")</f>
        <v/>
      </c>
      <c r="C9" s="124"/>
      <c r="D9" s="124"/>
      <c r="E9" s="124"/>
      <c r="F9" s="125"/>
      <c r="G9" s="126">
        <f t="shared" ca="1" si="1"/>
        <v>45970.391049305559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45970.391049305559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45970.391049305559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45970.391049305559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45970.391049305559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45970.391049305559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45970.391049305559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45970.391049305559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45970.391049305559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45970.391049305559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45970.391049305559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45970.391049305559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45970.391049305559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45970.391049305559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45970.391049305559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45970.391049305559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45970.391049305559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45970.391049305559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45970.391049305559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45970.391049305559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45970.391049305559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45970.391049305559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45970.391049305559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45970.391049305559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45970.391049305559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45970.391049305559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45970.391049305559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45970.391049305559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45970.391049305559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45970.391049305559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45970.391049305559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45970.391049305559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45970.391049305559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45970.391049305559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45970.391049305559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45970.391049305559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45970.391049305559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45970.391049305559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45970.391049305559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45970.391049305559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45970.391049305559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45970.391049305559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45970.391049305559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45970.391049305559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45970.391049305559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45970.391049305559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45970.391049305559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45970.391049305559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45970.391049305559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45970.391049305559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45970.391049305559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45970.391049305559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45970.391049305559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45970.391049305559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45970.391049305559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45970.391049305559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45970.391049305559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45970.391049305559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45970.391049305559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45970.391049305559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45970.391049305559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45970.391049305559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45970.391049305559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45970.391049305559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45970.391049305559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45970.391049305559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45970.391049305559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45970.391049305559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45970.391049305559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45970.391049305559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45970.391049305559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45970.391049305559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45970.391049305559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45970.391049305559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45970.391049305559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45970.391049305559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45970.391049305559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45970.391049305559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45970.391049305559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45970.391049305559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45970.391049305559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45970.391049305559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45970.391049305559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45970.391049305559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45970.391049305559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45970.391049305559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45970.391049305559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45970.391049305559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45970.391049305559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45970.391049305559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45970.391049305559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45970.391049305559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45970.391049305559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45970.391049305559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45970.391049305559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45970.391049305559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45970.391049305559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45970.391049305559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45970.391049305559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45970.391049305559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45970.391049305559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45970.391049305559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45970.391049305559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45970.391049305559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45970.391049305559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45970.391049305559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45970.391049305559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45970.391049305559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45970.391049305559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45970.391049305559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45970.391049305559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45970.391049305559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45970.391049305559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45970.391049305559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45970.391049305559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45970.391049305559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45970.391049305559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45970.391049305559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45970.391049305559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45970.391049305559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45970.391049305559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45970.391049305559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45970.391049305559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45970.391049305559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45970.391049305559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45970.391049305559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45970.391049305559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45970.391049305559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45970.391049305559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45970.391049305559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45970.391049305559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45970.391049305559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45970.391049305559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45970.391049305559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45970.391049305559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45970.391049305559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45970.391049305559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45970.391049305559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45970.391049305559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45970.391049305559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45970.391049305559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45970.391049305559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45970.391049305559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45970.391049305559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45970.391049305559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45970.391049305559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45970.391049305559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45970.391049305559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45970.391049305559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45970.391049305559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45970.391049305559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45970.391049305559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45970.391049305559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45970.391049305559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45970.391049305559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45970.391049305559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45970.391049305559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45970.391049305559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45970.391049305559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45970.391049305559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45970.391049305559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45970.391049305559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45970.391049305559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45970.391049305559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45970.391049305559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45970.391049305559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45970.391049305559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45970.391049305559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45970.391049305559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45970.391049305559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45970.391049305559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45970.391049305559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45970.391049305559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45970.391049305559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45970.391049305559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45970.391049305559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45970.391049305559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45970.391049305559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45970.391049305559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45970.391049305559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45970.391049305559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45970.391049305559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45970.391049305559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45970.391049305559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45970.391049305559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45970.391049305559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45970.391049305559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45970.391049305559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45970.391049305559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45970.391049305559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45970.391049305559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45970.391049305559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45970.391049305559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45970.391049305559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45970.391049305559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45970.391049305559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45970.391049305559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45970.391049305559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45970.391049305559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45970.391049305559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45970.391049305559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45970.391049305559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45970.391049305559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45970.391049305559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45970.391049305559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45970.391049305559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45970.391049305559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45970.391049305559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45970.391049305559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45970.391049305559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45970.391049305559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45970.391049305559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45970.391049305559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45970.391049305559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45970.391049305559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45970.391049305559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45970.391049305559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45970.391049305559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45970.391049305559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45970.391049305559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45970.391049305559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45970.391049305559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45970.391049305559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45970.391049305559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45970.391049305559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45970.391049305559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45970.391049305559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45970.391049305559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45970.391049305559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45970.391049305559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45970.391049305559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45970.391049305559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45970.391049305559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45970.391049305559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45970.391049305559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45970.391049305559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45970.391049305559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45970.391049305559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45970.391049305559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45970.391049305559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45970.391049305559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45970.391049305559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45970.391049305559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45970.391049305559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45970.391049305559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45970.391049305559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45970.391049305559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45970.391049305559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45970.391049305559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45970.391049305559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45970.391049305559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45970.391049305559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45970.391049305559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45970.391049305559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45970.391049305559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45970.391049305559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45970.391049305559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45970.391049305559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45970.391049305559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45970.391049305559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45970.391049305559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45970.391049305559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45970.391049305559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45970.391049305559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45970.391049305559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45970.391049305559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45970.391049305559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45970.391049305559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45970.391049305559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45970.391049305559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45970.391049305559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45970.391049305559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45970.391049305559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45970.391049305559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45970.391049305559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45970.391049305559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45970.391049305559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45970.391049305559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45970.391049305559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45970.391049305559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45970.391049305559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45970.391049305559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45970.391049305559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45970.391049305559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45970.391049305559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45970.391049305559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45970.391049305559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45970.391049305559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45970.391049305559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45970.391049305559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45970.391049305559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45970.391049305559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45970.391049305559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45970.391049305559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45970.391049305559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45970.391049305559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45970.391049305559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45970.391049305559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45970.391049305559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45970.391049305559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45970.391049305559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45970.391049305559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45970.391049305559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45970.391049305559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45970.391049305559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45970.391049305559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45970.391049305559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45970.391049305559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45970.391049305559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45970.391049305559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45970.391049305559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45970.391049305559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45970.391049305559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45970.391049305559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45970.391049305559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45970.391049305559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45970.391049305559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45970.391049305559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45970.391049305559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45970.391049305559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45970.391049305559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45970.391049305559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45970.391049305559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45970.391049305559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45970.391049305559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45970.391049305559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45970.391049305559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45970.391049305559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45970.391049305559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45970.391049305559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45970.391049305559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45970.391049305559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45970.391049305559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45970.391049305559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45970.391049305559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45970.391049305559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45970.391049305559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45970.391049305559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45970.391049305559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45970.391049305559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45970.391049305559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45970.391049305559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45970.391049305559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45970.391049305559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45970.391049305559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45970.391049305559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45970.391049305559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45970.391049305559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45970.391049305559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45970.391049305559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45970.391049305559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45970.391049305559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45970.391049305559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45970.391049305559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45970.391049305559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45970.391049305559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45970.391049305559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45970.391049305559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45970.391049305559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45970.391049305559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45970.391049305559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45970.391049305559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45970.391049305559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45970.391049305559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45970.391049305559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45970.391049305559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45970.391049305559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45970.391049305559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45970.391049305559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45970.391049305559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45970.391049305559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45970.391049305559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45970.391049305559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45970.391049305559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45970.391049305559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45970.391049305559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45970.391049305559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45970.391049305559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45970.391049305559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45970.391049305559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45970.391049305559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45970.391049305559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45970.391049305559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45970.391049305559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45970.391049305559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45970.391049305559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45970.391049305559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45970.391049305559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45970.391049305559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45970.391049305559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45970.391049305559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45970.391049305559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45970.391049305559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45970.391049305559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45970.391049305559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45970.391049305559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45970.391049305559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45970.391049305559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45970.391049305559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45970.391049305559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45970.391049305559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45970.391049305559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45970.391049305559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45970.391049305559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45970.391049305559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45970.391049305559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45970.391049305559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45970.391049305559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45970.391049305559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45970.391049305559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45970.391049305559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45970.391049305559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45970.391049305559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45970.391049305559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45970.391049305559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45970.391049305559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45970.391049305559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45970.391049305559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45970.391049305559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45970.391049305559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45970.391049305559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45970.391049305559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45970.391049305559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45970.391049305559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45970.391049305559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45970.391049305559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45970.391049305559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45970.391049305559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45970.391049305559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45970.391049305559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45970.391049305559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45970.391049305559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45970.391049305559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45970.391049305559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45970.391049305559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45970.391049305559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45970.391049305559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45970.391049305559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45970.391049305559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